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90. Velafrica\30_Produktion\2 Partner VPN\_Virtuelle_Werkstatt\"/>
    </mc:Choice>
  </mc:AlternateContent>
  <bookViews>
    <workbookView xWindow="0" yWindow="0" windowWidth="28800" windowHeight="12440" activeTab="2"/>
  </bookViews>
  <sheets>
    <sheet name="DE" sheetId="1" r:id="rId1"/>
    <sheet name="ENG" sheetId="2" r:id="rId2"/>
    <sheet name="FR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3" i="3" l="1"/>
  <c r="H103" i="3" s="1"/>
  <c r="F102" i="3"/>
  <c r="H102" i="3" s="1"/>
  <c r="F101" i="3"/>
  <c r="H101" i="3" s="1"/>
  <c r="F100" i="3"/>
  <c r="H100" i="3" s="1"/>
  <c r="F99" i="3"/>
  <c r="H99" i="3" s="1"/>
  <c r="F98" i="3"/>
  <c r="H98" i="3" s="1"/>
  <c r="F97" i="3"/>
  <c r="H97" i="3" s="1"/>
  <c r="F96" i="3"/>
  <c r="H96" i="3" s="1"/>
  <c r="F95" i="3"/>
  <c r="H95" i="3" s="1"/>
  <c r="F94" i="3"/>
  <c r="H94" i="3" s="1"/>
  <c r="F93" i="3"/>
  <c r="H93" i="3" s="1"/>
  <c r="F92" i="3"/>
  <c r="H92" i="3" s="1"/>
  <c r="F91" i="3"/>
  <c r="H91" i="3" s="1"/>
  <c r="F90" i="3"/>
  <c r="H90" i="3" s="1"/>
  <c r="F89" i="3"/>
  <c r="H89" i="3" s="1"/>
  <c r="F88" i="3"/>
  <c r="H88" i="3" s="1"/>
  <c r="F87" i="3"/>
  <c r="H87" i="3" s="1"/>
  <c r="F86" i="3"/>
  <c r="H86" i="3" s="1"/>
  <c r="F85" i="3"/>
  <c r="H85" i="3" s="1"/>
  <c r="F84" i="3"/>
  <c r="H84" i="3" s="1"/>
  <c r="F83" i="3"/>
  <c r="H83" i="3" s="1"/>
  <c r="F82" i="3"/>
  <c r="H82" i="3" s="1"/>
  <c r="F81" i="3"/>
  <c r="H81" i="3" s="1"/>
  <c r="F80" i="3"/>
  <c r="H80" i="3" s="1"/>
  <c r="F79" i="3"/>
  <c r="H79" i="3" s="1"/>
  <c r="F78" i="3"/>
  <c r="H78" i="3" s="1"/>
  <c r="F77" i="3"/>
  <c r="H77" i="3" s="1"/>
  <c r="F76" i="3"/>
  <c r="H76" i="3" s="1"/>
  <c r="F75" i="3"/>
  <c r="H75" i="3" s="1"/>
  <c r="F74" i="3"/>
  <c r="H74" i="3" s="1"/>
  <c r="F73" i="3"/>
  <c r="H73" i="3" s="1"/>
  <c r="F72" i="3"/>
  <c r="H72" i="3" s="1"/>
  <c r="F71" i="3"/>
  <c r="H71" i="3" s="1"/>
  <c r="F70" i="3"/>
  <c r="H70" i="3" s="1"/>
  <c r="F69" i="3"/>
  <c r="H69" i="3" s="1"/>
  <c r="F68" i="3"/>
  <c r="H68" i="3" s="1"/>
  <c r="F67" i="3"/>
  <c r="H67" i="3" s="1"/>
  <c r="F66" i="3"/>
  <c r="H66" i="3" s="1"/>
  <c r="F65" i="3"/>
  <c r="H65" i="3" s="1"/>
  <c r="F64" i="3"/>
  <c r="H64" i="3" s="1"/>
  <c r="F63" i="3"/>
  <c r="H63" i="3" s="1"/>
  <c r="F62" i="3"/>
  <c r="H62" i="3" s="1"/>
  <c r="F61" i="3"/>
  <c r="H61" i="3" s="1"/>
  <c r="F60" i="3"/>
  <c r="H60" i="3" s="1"/>
  <c r="F59" i="3"/>
  <c r="H59" i="3" s="1"/>
  <c r="F58" i="3"/>
  <c r="H58" i="3" s="1"/>
  <c r="F57" i="3"/>
  <c r="H57" i="3" s="1"/>
  <c r="F56" i="3"/>
  <c r="H56" i="3" s="1"/>
  <c r="F55" i="3"/>
  <c r="H55" i="3" s="1"/>
  <c r="F54" i="3"/>
  <c r="H54" i="3" s="1"/>
  <c r="F53" i="3"/>
  <c r="H53" i="3" s="1"/>
  <c r="F52" i="3"/>
  <c r="H52" i="3" s="1"/>
  <c r="F51" i="3"/>
  <c r="H51" i="3" s="1"/>
  <c r="F50" i="3"/>
  <c r="H50" i="3" s="1"/>
  <c r="F49" i="3"/>
  <c r="H49" i="3" s="1"/>
  <c r="F48" i="3"/>
  <c r="H48" i="3" s="1"/>
  <c r="F47" i="3"/>
  <c r="H47" i="3" s="1"/>
  <c r="F46" i="3"/>
  <c r="H46" i="3" s="1"/>
  <c r="F45" i="3"/>
  <c r="H45" i="3" s="1"/>
  <c r="F44" i="3"/>
  <c r="H44" i="3" s="1"/>
  <c r="F43" i="3"/>
  <c r="H43" i="3" s="1"/>
  <c r="F42" i="3"/>
  <c r="H42" i="3" s="1"/>
  <c r="F41" i="3"/>
  <c r="H41" i="3" s="1"/>
  <c r="F40" i="3"/>
  <c r="H40" i="3" s="1"/>
  <c r="F39" i="3"/>
  <c r="H39" i="3" s="1"/>
  <c r="F38" i="3"/>
  <c r="H38" i="3" s="1"/>
  <c r="F37" i="3"/>
  <c r="H37" i="3" s="1"/>
  <c r="F36" i="3"/>
  <c r="H36" i="3" s="1"/>
  <c r="F35" i="3"/>
  <c r="H35" i="3" s="1"/>
  <c r="F34" i="3"/>
  <c r="H34" i="3" s="1"/>
  <c r="F33" i="3"/>
  <c r="H33" i="3" s="1"/>
  <c r="F32" i="3"/>
  <c r="H32" i="3" s="1"/>
  <c r="F31" i="3"/>
  <c r="H31" i="3" s="1"/>
  <c r="F30" i="3"/>
  <c r="H30" i="3" s="1"/>
  <c r="F29" i="3"/>
  <c r="H29" i="3" s="1"/>
  <c r="F28" i="3"/>
  <c r="H28" i="3" s="1"/>
  <c r="F27" i="3"/>
  <c r="H27" i="3" s="1"/>
  <c r="F26" i="3"/>
  <c r="H26" i="3" s="1"/>
  <c r="F25" i="3"/>
  <c r="H25" i="3" s="1"/>
  <c r="F24" i="3"/>
  <c r="H24" i="3" s="1"/>
  <c r="F23" i="3"/>
  <c r="H23" i="3" s="1"/>
  <c r="F22" i="3"/>
  <c r="H22" i="3" s="1"/>
  <c r="F21" i="3"/>
  <c r="H21" i="3" s="1"/>
  <c r="F20" i="3"/>
  <c r="H20" i="3" s="1"/>
  <c r="F19" i="3"/>
  <c r="H19" i="3" s="1"/>
  <c r="F18" i="3"/>
  <c r="H18" i="3" s="1"/>
  <c r="F17" i="3"/>
  <c r="H17" i="3" s="1"/>
  <c r="F16" i="3"/>
  <c r="H16" i="3" s="1"/>
  <c r="F15" i="3"/>
  <c r="H15" i="3" s="1"/>
  <c r="F14" i="3"/>
  <c r="H14" i="3" s="1"/>
  <c r="F13" i="3"/>
  <c r="H13" i="3" s="1"/>
  <c r="F12" i="3"/>
  <c r="H12" i="3" s="1"/>
  <c r="F103" i="2"/>
  <c r="H103" i="2" s="1"/>
  <c r="F102" i="2"/>
  <c r="H102" i="2" s="1"/>
  <c r="F101" i="2"/>
  <c r="H101" i="2" s="1"/>
  <c r="F100" i="2"/>
  <c r="H100" i="2" s="1"/>
  <c r="F99" i="2"/>
  <c r="H99" i="2" s="1"/>
  <c r="F98" i="2"/>
  <c r="H98" i="2" s="1"/>
  <c r="F97" i="2"/>
  <c r="H97" i="2" s="1"/>
  <c r="F96" i="2"/>
  <c r="H96" i="2" s="1"/>
  <c r="F95" i="2"/>
  <c r="H95" i="2" s="1"/>
  <c r="F94" i="2"/>
  <c r="H94" i="2" s="1"/>
  <c r="F93" i="2"/>
  <c r="H93" i="2" s="1"/>
  <c r="F92" i="2"/>
  <c r="H92" i="2" s="1"/>
  <c r="F91" i="2"/>
  <c r="H91" i="2" s="1"/>
  <c r="F90" i="2"/>
  <c r="H90" i="2" s="1"/>
  <c r="F89" i="2"/>
  <c r="H89" i="2" s="1"/>
  <c r="F88" i="2"/>
  <c r="H88" i="2" s="1"/>
  <c r="F87" i="2"/>
  <c r="H87" i="2" s="1"/>
  <c r="F86" i="2"/>
  <c r="H86" i="2" s="1"/>
  <c r="F85" i="2"/>
  <c r="H85" i="2" s="1"/>
  <c r="F84" i="2"/>
  <c r="H84" i="2" s="1"/>
  <c r="F83" i="2"/>
  <c r="H83" i="2" s="1"/>
  <c r="F82" i="2"/>
  <c r="H82" i="2" s="1"/>
  <c r="F81" i="2"/>
  <c r="H81" i="2" s="1"/>
  <c r="F80" i="2"/>
  <c r="H80" i="2" s="1"/>
  <c r="F79" i="2"/>
  <c r="H79" i="2" s="1"/>
  <c r="F78" i="2"/>
  <c r="H78" i="2" s="1"/>
  <c r="F77" i="2"/>
  <c r="H77" i="2" s="1"/>
  <c r="F76" i="2"/>
  <c r="H76" i="2" s="1"/>
  <c r="F75" i="2"/>
  <c r="H75" i="2" s="1"/>
  <c r="F74" i="2"/>
  <c r="H74" i="2" s="1"/>
  <c r="F73" i="2"/>
  <c r="H73" i="2" s="1"/>
  <c r="F72" i="2"/>
  <c r="H72" i="2" s="1"/>
  <c r="F71" i="2"/>
  <c r="H71" i="2" s="1"/>
  <c r="F70" i="2"/>
  <c r="H70" i="2" s="1"/>
  <c r="F69" i="2"/>
  <c r="H69" i="2" s="1"/>
  <c r="F68" i="2"/>
  <c r="H68" i="2" s="1"/>
  <c r="F67" i="2"/>
  <c r="H67" i="2" s="1"/>
  <c r="F66" i="2"/>
  <c r="H66" i="2" s="1"/>
  <c r="F65" i="2"/>
  <c r="H65" i="2" s="1"/>
  <c r="F64" i="2"/>
  <c r="H64" i="2" s="1"/>
  <c r="F63" i="2"/>
  <c r="H63" i="2" s="1"/>
  <c r="F62" i="2"/>
  <c r="H62" i="2" s="1"/>
  <c r="F61" i="2"/>
  <c r="H61" i="2" s="1"/>
  <c r="F60" i="2"/>
  <c r="H60" i="2" s="1"/>
  <c r="F59" i="2"/>
  <c r="H59" i="2" s="1"/>
  <c r="F58" i="2"/>
  <c r="H58" i="2" s="1"/>
  <c r="F57" i="2"/>
  <c r="H57" i="2" s="1"/>
  <c r="F56" i="2"/>
  <c r="H56" i="2" s="1"/>
  <c r="F55" i="2"/>
  <c r="H55" i="2" s="1"/>
  <c r="F54" i="2"/>
  <c r="H54" i="2" s="1"/>
  <c r="F53" i="2"/>
  <c r="H53" i="2" s="1"/>
  <c r="F52" i="2"/>
  <c r="H52" i="2" s="1"/>
  <c r="F51" i="2"/>
  <c r="H51" i="2" s="1"/>
  <c r="F50" i="2"/>
  <c r="H50" i="2" s="1"/>
  <c r="F49" i="2"/>
  <c r="H49" i="2" s="1"/>
  <c r="F48" i="2"/>
  <c r="H48" i="2" s="1"/>
  <c r="F47" i="2"/>
  <c r="H47" i="2" s="1"/>
  <c r="F46" i="2"/>
  <c r="H46" i="2" s="1"/>
  <c r="F45" i="2"/>
  <c r="H45" i="2" s="1"/>
  <c r="F44" i="2"/>
  <c r="H44" i="2" s="1"/>
  <c r="F43" i="2"/>
  <c r="H43" i="2" s="1"/>
  <c r="F42" i="2"/>
  <c r="H42" i="2" s="1"/>
  <c r="F41" i="2"/>
  <c r="H41" i="2" s="1"/>
  <c r="F40" i="2"/>
  <c r="H40" i="2" s="1"/>
  <c r="F39" i="2"/>
  <c r="H39" i="2" s="1"/>
  <c r="F38" i="2"/>
  <c r="H38" i="2" s="1"/>
  <c r="F37" i="2"/>
  <c r="H37" i="2" s="1"/>
  <c r="F36" i="2"/>
  <c r="H36" i="2" s="1"/>
  <c r="F35" i="2"/>
  <c r="H35" i="2" s="1"/>
  <c r="F34" i="2"/>
  <c r="H34" i="2" s="1"/>
  <c r="F33" i="2"/>
  <c r="H33" i="2" s="1"/>
  <c r="F32" i="2"/>
  <c r="H32" i="2" s="1"/>
  <c r="F31" i="2"/>
  <c r="H31" i="2" s="1"/>
  <c r="F30" i="2"/>
  <c r="H30" i="2" s="1"/>
  <c r="F29" i="2"/>
  <c r="H29" i="2" s="1"/>
  <c r="F28" i="2"/>
  <c r="H28" i="2" s="1"/>
  <c r="F27" i="2"/>
  <c r="H27" i="2" s="1"/>
  <c r="F26" i="2"/>
  <c r="H26" i="2" s="1"/>
  <c r="F25" i="2"/>
  <c r="H25" i="2" s="1"/>
  <c r="F24" i="2"/>
  <c r="H24" i="2" s="1"/>
  <c r="F23" i="2"/>
  <c r="H23" i="2" s="1"/>
  <c r="F22" i="2"/>
  <c r="H22" i="2" s="1"/>
  <c r="F21" i="2"/>
  <c r="H21" i="2" s="1"/>
  <c r="F20" i="2"/>
  <c r="H20" i="2" s="1"/>
  <c r="F19" i="2"/>
  <c r="H19" i="2" s="1"/>
  <c r="F18" i="2"/>
  <c r="H18" i="2" s="1"/>
  <c r="F17" i="2"/>
  <c r="H17" i="2" s="1"/>
  <c r="F16" i="2"/>
  <c r="H16" i="2" s="1"/>
  <c r="F15" i="2"/>
  <c r="H15" i="2" s="1"/>
  <c r="F14" i="2"/>
  <c r="H14" i="2" s="1"/>
  <c r="F13" i="2"/>
  <c r="H13" i="2" s="1"/>
  <c r="F12" i="2"/>
  <c r="H12" i="2" s="1"/>
  <c r="H104" i="2" l="1"/>
  <c r="H104" i="3"/>
  <c r="H103" i="1"/>
  <c r="J103" i="1" s="1"/>
  <c r="H102" i="1"/>
  <c r="J102" i="1" s="1"/>
  <c r="H101" i="1"/>
  <c r="J101" i="1" s="1"/>
  <c r="H100" i="1"/>
  <c r="J100" i="1" s="1"/>
  <c r="H99" i="1"/>
  <c r="J99" i="1" s="1"/>
  <c r="H98" i="1"/>
  <c r="J98" i="1" s="1"/>
  <c r="H97" i="1"/>
  <c r="J97" i="1" s="1"/>
  <c r="H96" i="1"/>
  <c r="J96" i="1" s="1"/>
  <c r="H95" i="1"/>
  <c r="J95" i="1" s="1"/>
  <c r="H94" i="1"/>
  <c r="J94" i="1" s="1"/>
  <c r="H93" i="1"/>
  <c r="J93" i="1" s="1"/>
  <c r="H92" i="1"/>
  <c r="J92" i="1" s="1"/>
  <c r="H91" i="1"/>
  <c r="J91" i="1" s="1"/>
  <c r="H90" i="1"/>
  <c r="J90" i="1" s="1"/>
  <c r="H89" i="1"/>
  <c r="J89" i="1" s="1"/>
  <c r="H88" i="1"/>
  <c r="J88" i="1" s="1"/>
  <c r="H87" i="1"/>
  <c r="J87" i="1" s="1"/>
  <c r="H86" i="1"/>
  <c r="J86" i="1" s="1"/>
  <c r="H85" i="1"/>
  <c r="J85" i="1" s="1"/>
  <c r="H84" i="1"/>
  <c r="J84" i="1" s="1"/>
  <c r="H83" i="1"/>
  <c r="J83" i="1" s="1"/>
  <c r="H82" i="1"/>
  <c r="J82" i="1" s="1"/>
  <c r="H81" i="1"/>
  <c r="J81" i="1" s="1"/>
  <c r="H80" i="1"/>
  <c r="J80" i="1" s="1"/>
  <c r="H79" i="1"/>
  <c r="J79" i="1" s="1"/>
  <c r="H78" i="1"/>
  <c r="J78" i="1" s="1"/>
  <c r="H77" i="1"/>
  <c r="J77" i="1" s="1"/>
  <c r="H76" i="1"/>
  <c r="J76" i="1" s="1"/>
  <c r="H75" i="1"/>
  <c r="J75" i="1" s="1"/>
  <c r="H74" i="1"/>
  <c r="J74" i="1" s="1"/>
  <c r="H73" i="1"/>
  <c r="J73" i="1" s="1"/>
  <c r="H72" i="1"/>
  <c r="J72" i="1" s="1"/>
  <c r="H71" i="1"/>
  <c r="J71" i="1" s="1"/>
  <c r="H70" i="1"/>
  <c r="J70" i="1" s="1"/>
  <c r="H69" i="1"/>
  <c r="J69" i="1" s="1"/>
  <c r="H68" i="1"/>
  <c r="J68" i="1" s="1"/>
  <c r="H67" i="1"/>
  <c r="J67" i="1" s="1"/>
  <c r="H66" i="1"/>
  <c r="J66" i="1" s="1"/>
  <c r="H65" i="1"/>
  <c r="J65" i="1" s="1"/>
  <c r="H64" i="1"/>
  <c r="J64" i="1" s="1"/>
  <c r="H63" i="1"/>
  <c r="J63" i="1" s="1"/>
  <c r="H62" i="1"/>
  <c r="J62" i="1" s="1"/>
  <c r="H61" i="1"/>
  <c r="J61" i="1" s="1"/>
  <c r="H60" i="1"/>
  <c r="J60" i="1" s="1"/>
  <c r="H59" i="1"/>
  <c r="J59" i="1" s="1"/>
  <c r="H58" i="1"/>
  <c r="J58" i="1" s="1"/>
  <c r="H57" i="1"/>
  <c r="J57" i="1" s="1"/>
  <c r="H56" i="1"/>
  <c r="J56" i="1" s="1"/>
  <c r="H55" i="1"/>
  <c r="J55" i="1" s="1"/>
  <c r="H54" i="1"/>
  <c r="J54" i="1" s="1"/>
  <c r="H53" i="1"/>
  <c r="J53" i="1" s="1"/>
  <c r="H52" i="1"/>
  <c r="J52" i="1" s="1"/>
  <c r="H51" i="1"/>
  <c r="J51" i="1" s="1"/>
  <c r="H50" i="1"/>
  <c r="J50" i="1" s="1"/>
  <c r="H49" i="1"/>
  <c r="J49" i="1" s="1"/>
  <c r="H48" i="1"/>
  <c r="J48" i="1" s="1"/>
  <c r="H47" i="1"/>
  <c r="J47" i="1" s="1"/>
  <c r="H46" i="1"/>
  <c r="J46" i="1" s="1"/>
  <c r="H45" i="1"/>
  <c r="J45" i="1" s="1"/>
  <c r="H44" i="1"/>
  <c r="J44" i="1" s="1"/>
  <c r="H43" i="1"/>
  <c r="J43" i="1" s="1"/>
  <c r="H42" i="1"/>
  <c r="J42" i="1" s="1"/>
  <c r="H41" i="1"/>
  <c r="J41" i="1" s="1"/>
  <c r="H40" i="1"/>
  <c r="J40" i="1" s="1"/>
  <c r="H39" i="1"/>
  <c r="J39" i="1" s="1"/>
  <c r="H38" i="1"/>
  <c r="J38" i="1" s="1"/>
  <c r="H37" i="1"/>
  <c r="J37" i="1" s="1"/>
  <c r="H36" i="1"/>
  <c r="J36" i="1" s="1"/>
  <c r="H35" i="1"/>
  <c r="J35" i="1" s="1"/>
  <c r="H34" i="1"/>
  <c r="J34" i="1" s="1"/>
  <c r="H33" i="1"/>
  <c r="J33" i="1" s="1"/>
  <c r="H32" i="1"/>
  <c r="J32" i="1" s="1"/>
  <c r="H31" i="1"/>
  <c r="J31" i="1" s="1"/>
  <c r="H30" i="1"/>
  <c r="J30" i="1" s="1"/>
  <c r="H29" i="1"/>
  <c r="J29" i="1" s="1"/>
  <c r="H28" i="1"/>
  <c r="J28" i="1" s="1"/>
  <c r="H27" i="1"/>
  <c r="J27" i="1" s="1"/>
  <c r="H26" i="1"/>
  <c r="J26" i="1" s="1"/>
  <c r="H25" i="1"/>
  <c r="J25" i="1" s="1"/>
  <c r="H24" i="1"/>
  <c r="J24" i="1" s="1"/>
  <c r="H23" i="1"/>
  <c r="J23" i="1" s="1"/>
  <c r="H22" i="1"/>
  <c r="J22" i="1" s="1"/>
  <c r="H21" i="1"/>
  <c r="J21" i="1" s="1"/>
  <c r="H20" i="1"/>
  <c r="J20" i="1" s="1"/>
  <c r="H19" i="1"/>
  <c r="J19" i="1" s="1"/>
  <c r="H18" i="1"/>
  <c r="J18" i="1" s="1"/>
  <c r="H17" i="1"/>
  <c r="J17" i="1" s="1"/>
  <c r="H16" i="1"/>
  <c r="J16" i="1" s="1"/>
  <c r="H15" i="1"/>
  <c r="J15" i="1" s="1"/>
  <c r="H14" i="1"/>
  <c r="J14" i="1" s="1"/>
  <c r="H13" i="1"/>
  <c r="J13" i="1" s="1"/>
  <c r="H12" i="1"/>
  <c r="J12" i="1" s="1"/>
  <c r="J104" i="1" l="1"/>
</calcChain>
</file>

<file path=xl/sharedStrings.xml><?xml version="1.0" encoding="utf-8"?>
<sst xmlns="http://schemas.openxmlformats.org/spreadsheetml/2006/main" count="585" uniqueCount="339">
  <si>
    <r>
      <t>Name Produktionspartner (</t>
    </r>
    <r>
      <rPr>
        <sz val="14"/>
        <color rgb="FFFF0000"/>
        <rFont val="Frutiger LT 57 Cn"/>
        <family val="2"/>
      </rPr>
      <t>bitte ausfüllen!</t>
    </r>
    <r>
      <rPr>
        <sz val="14"/>
        <color theme="1"/>
        <rFont val="Frutiger LT 57 Cn"/>
        <family val="2"/>
      </rPr>
      <t>)</t>
    </r>
  </si>
  <si>
    <t xml:space="preserve">Artikel Nummer </t>
  </si>
  <si>
    <t>HS Code</t>
  </si>
  <si>
    <t>Artikel</t>
  </si>
  <si>
    <t>Item</t>
  </si>
  <si>
    <t>Article</t>
  </si>
  <si>
    <t>Packungs-einheit</t>
  </si>
  <si>
    <t>CHF
per Stück.</t>
  </si>
  <si>
    <t>CHF per Packungs-einheit</t>
  </si>
  <si>
    <t>Lieferung Packungs-einheit</t>
  </si>
  <si>
    <t xml:space="preserve">Preis Total </t>
  </si>
  <si>
    <t>Spalte1</t>
  </si>
  <si>
    <t>Laufrad hinten 22" und kleiner</t>
  </si>
  <si>
    <t>Rear wheel 22" and smaller</t>
  </si>
  <si>
    <t>Roue arrière 22" et plus petite</t>
  </si>
  <si>
    <t>Laufrad vorne 22" und kleiner</t>
  </si>
  <si>
    <t>Front wheel 22" and smaller</t>
  </si>
  <si>
    <t>Roue avant 22" et plus petite</t>
  </si>
  <si>
    <t xml:space="preserve">Laufrad hinten 24" </t>
  </si>
  <si>
    <t xml:space="preserve">Rear wheel 24" </t>
  </si>
  <si>
    <t>Roue arrière 24''</t>
  </si>
  <si>
    <t xml:space="preserve">Laufrad vorne 24" </t>
  </si>
  <si>
    <t>Front wheel 24"</t>
  </si>
  <si>
    <t>Roue avant 24''</t>
  </si>
  <si>
    <t>Laufrad hinten 26", 559</t>
  </si>
  <si>
    <t>Rear wheel 26", 559</t>
  </si>
  <si>
    <t>Roue arrière 26", 599</t>
  </si>
  <si>
    <t>Laufrad vorne 26", 559</t>
  </si>
  <si>
    <t>Front wheel 26", 599</t>
  </si>
  <si>
    <t>Roue avant 26", 599</t>
  </si>
  <si>
    <t>Laufrad hinten 27.5"</t>
  </si>
  <si>
    <t>Rear wheel 27.5"</t>
  </si>
  <si>
    <t>Roue arrière 27.5"</t>
  </si>
  <si>
    <t>Laufrad vorne 27.5"</t>
  </si>
  <si>
    <t>Front wheel 27.5"</t>
  </si>
  <si>
    <t>Roue avant 27.5"</t>
  </si>
  <si>
    <t>Laufrad hinten 28"</t>
  </si>
  <si>
    <t>Rear wheel 28"</t>
  </si>
  <si>
    <t>Roue arrière 28"</t>
  </si>
  <si>
    <t>Laufrad vorne 28"</t>
  </si>
  <si>
    <t>Front wheel 28"</t>
  </si>
  <si>
    <t>Roue avant 28"</t>
  </si>
  <si>
    <t>Laufrad hinten 29"</t>
  </si>
  <si>
    <t>Rear wheel 29"</t>
  </si>
  <si>
    <t>Roue arrière 29"</t>
  </si>
  <si>
    <t>Laufrad vorne 29"</t>
  </si>
  <si>
    <t>Front wheel 29"</t>
  </si>
  <si>
    <t>Roue avant 29"</t>
  </si>
  <si>
    <t>Pneu 22" und kleiner</t>
  </si>
  <si>
    <t>Tyre 22" and smaller</t>
  </si>
  <si>
    <t>Pneu 22" et plus petit</t>
  </si>
  <si>
    <t xml:space="preserve">Pneu 24" </t>
  </si>
  <si>
    <t xml:space="preserve">Tyre 24" </t>
  </si>
  <si>
    <t>Pneu 24"</t>
  </si>
  <si>
    <t>Pneu 26", 559</t>
  </si>
  <si>
    <t>Tyre 26", 559</t>
  </si>
  <si>
    <t>Pneu 27.5"</t>
  </si>
  <si>
    <t>Tyre 27.5"</t>
  </si>
  <si>
    <t>Pneu 28"</t>
  </si>
  <si>
    <t>Tyre 28"</t>
  </si>
  <si>
    <t>Pneu 29"</t>
  </si>
  <si>
    <t>Tyre 29"</t>
  </si>
  <si>
    <t>Schlauch 22" und kleiner</t>
  </si>
  <si>
    <t>Tube 22" and smaller</t>
  </si>
  <si>
    <t>Chambre à air 22" et plus petite</t>
  </si>
  <si>
    <t xml:space="preserve">Schlauch 24" </t>
  </si>
  <si>
    <t xml:space="preserve">Tube 24" </t>
  </si>
  <si>
    <t>Chambre à air 24"</t>
  </si>
  <si>
    <t>Schlauch 26", 559</t>
  </si>
  <si>
    <t>Tube 26", 559</t>
  </si>
  <si>
    <t xml:space="preserve">Chambre à air 26", 559 </t>
  </si>
  <si>
    <t>Schlauch 27.5"</t>
  </si>
  <si>
    <t>Tube 27.5"</t>
  </si>
  <si>
    <t xml:space="preserve">Chambre à air 27.5" </t>
  </si>
  <si>
    <t>Schlauch 28"</t>
  </si>
  <si>
    <t>Tube 28"</t>
  </si>
  <si>
    <t>Chambre à air 28"</t>
  </si>
  <si>
    <t xml:space="preserve">Schlauch 29" </t>
  </si>
  <si>
    <t>Tube 29"</t>
  </si>
  <si>
    <t xml:space="preserve">Chambre à air 29" </t>
  </si>
  <si>
    <t>Bremshebel (Paar) MTB / Touring</t>
  </si>
  <si>
    <t>Brake Lever (pair) MTB / Touring</t>
  </si>
  <si>
    <t>Levier de frein (paire) MTB / Touring</t>
  </si>
  <si>
    <t>Bremshebel (Paar) Racing</t>
  </si>
  <si>
    <t>Brake Lever (pair) Racing</t>
  </si>
  <si>
    <t>Levier de frein (paire) Racing</t>
  </si>
  <si>
    <t>Seitenzugbremse (Racing) modern</t>
  </si>
  <si>
    <t>Brake Side Pull (Racing)</t>
  </si>
  <si>
    <t>Frein à traction latérale (Racing)</t>
  </si>
  <si>
    <t>Bremse Cantilever</t>
  </si>
  <si>
    <t>Brake Cantilever</t>
  </si>
  <si>
    <t>Frein Cantilever</t>
  </si>
  <si>
    <t>Bremse Hydraulische Scheibenbremse</t>
  </si>
  <si>
    <t>Hydraulic disc brake</t>
  </si>
  <si>
    <t>Frein à disque hydraulique</t>
  </si>
  <si>
    <t>Bremse V-Brake</t>
  </si>
  <si>
    <t>Brake V-Brake</t>
  </si>
  <si>
    <t>Frein V-Brake</t>
  </si>
  <si>
    <t>Schalthebel (Paar) 5- &amp; 6-Gang</t>
  </si>
  <si>
    <t>Gear Shifter (pair) 5- &amp; 6-speed</t>
  </si>
  <si>
    <t>Commande de vitesse (paire) 5- &amp; 6-vitesses</t>
  </si>
  <si>
    <t>Schalthebel (Paar) 7- &amp; 8-Gang</t>
  </si>
  <si>
    <t>Gear Shifter (pair) 7- &amp; 8-speed</t>
  </si>
  <si>
    <t>Commande de vitesse (paire) 7- &amp; 8-vitesses</t>
  </si>
  <si>
    <t>Schalthebel (Paar) 9-Gang</t>
  </si>
  <si>
    <t>Gear Shifter (pair) 9-speed</t>
  </si>
  <si>
    <t>Commande de vitesse (paire) 9-vitesses</t>
  </si>
  <si>
    <t>Schalthebel (Paar oder Einzeln) 10-, 11- &amp; 12-Gang</t>
  </si>
  <si>
    <t>Gear Shifter (pair) 10-, 11- &amp; 12-speed</t>
  </si>
  <si>
    <t>Commande de vitesse (paire) 10-, 11- &amp; 12-vitesses</t>
  </si>
  <si>
    <t>Schalthebel Mix (einzeln)</t>
  </si>
  <si>
    <t>Gear Shifter (single)</t>
  </si>
  <si>
    <t>Commande de vitesse (seul)</t>
  </si>
  <si>
    <t>Schaltauge</t>
  </si>
  <si>
    <t>Derailleur hanger</t>
  </si>
  <si>
    <t>Patte de dérailleur</t>
  </si>
  <si>
    <t>Brems-Schalthebel Rennrad (Paar) STI</t>
  </si>
  <si>
    <t>Shift/Brake Lever Racing (pair) STI</t>
  </si>
  <si>
    <t>Levier de frein et de vitesses Racing (paire) STI</t>
  </si>
  <si>
    <t>Drehschalthebel "Gripshift" (Paar)</t>
  </si>
  <si>
    <t>Gear Shifter "Gripshift" (pair)</t>
  </si>
  <si>
    <t>Commande de vitesse "Gripshift" (paire)</t>
  </si>
  <si>
    <t>Drehschalthebel "Gripshift" (Einzeln)</t>
  </si>
  <si>
    <t>Gear Shifter "Gripshift) (single)</t>
  </si>
  <si>
    <t>Commande de vitesse "Gripshift" (Unique)</t>
  </si>
  <si>
    <t>Brems-Schalthebel MTB (Paar) STI 7- &amp; 8-Gang</t>
  </si>
  <si>
    <t>Shift/Break Lever (pair) 7- &amp; 8-speed</t>
  </si>
  <si>
    <t>Levier de frein et vitesses (paire) 7- &amp; 8-vitesses</t>
  </si>
  <si>
    <t>Brems-Schalthebel MTB (Paar) STI 9-Gang</t>
  </si>
  <si>
    <t>Shift/Break Lever (pair) 9-speed</t>
  </si>
  <si>
    <t>Levier de frein et vitesses (paire) 9-vitesses</t>
  </si>
  <si>
    <t>Umwerfer 2-Fach</t>
  </si>
  <si>
    <t>Derailleurs Front 2-speed</t>
  </si>
  <si>
    <t>Dérailleur avant 2-vitesses</t>
  </si>
  <si>
    <t>Umwerfer 3-Fach</t>
  </si>
  <si>
    <t>Derailleurs Front 3-speed</t>
  </si>
  <si>
    <t>Dérailleur avant 3-vitesses</t>
  </si>
  <si>
    <t>Wechsler (Schaltwerk) kurzer Käfig (Rennrad)</t>
  </si>
  <si>
    <t>Derailleurs Rear short cage (Racing)</t>
  </si>
  <si>
    <t>Dérailleur arrière courte cage (Racing)</t>
  </si>
  <si>
    <t>Wechsler (Schaltwerk) langer Käfig (MTB, Touring)</t>
  </si>
  <si>
    <t>Derailleurs Rear long cage (MTB, Touring)</t>
  </si>
  <si>
    <t>Dérailleur arrière longue cage (MTB, Touring)</t>
  </si>
  <si>
    <t>Kurbelgarnitur 1-fach (4-Kant oder moderner)</t>
  </si>
  <si>
    <t>Crankset single (square taper or newer)</t>
  </si>
  <si>
    <t>Pédalier seul (axe carré ou plus modern)</t>
  </si>
  <si>
    <t>Kurbelgarnitur 2-fach (4-Kant oder moderner)</t>
  </si>
  <si>
    <t>Crankset double (square taper or newer)</t>
  </si>
  <si>
    <t>Pédalier double (axe carré ou plus modern)</t>
  </si>
  <si>
    <t>Kurbelgarnitur 3-fach (4-Kant oder morderner)</t>
  </si>
  <si>
    <t>Crankset triple (square taper or newer)</t>
  </si>
  <si>
    <t>Pédalier triple (axe carré ou plus modern)</t>
  </si>
  <si>
    <t>Kurbelgarnitur 1-3 -Fach Hollow Tech II</t>
  </si>
  <si>
    <t>crankset single - tripple Hollowtech II</t>
  </si>
  <si>
    <t>Pédaliers 1-3 plateaux Hollow Tech II</t>
  </si>
  <si>
    <t>Tretlager Hollowtech II</t>
  </si>
  <si>
    <t>Bottom bracket Hollowtech II</t>
  </si>
  <si>
    <t>Boîtier de Pédalier Hollowtech II</t>
  </si>
  <si>
    <t>Patronen-Tretlager (4-Kant oder moderner)</t>
  </si>
  <si>
    <t>Bottom Bracket (square taper or newer)</t>
  </si>
  <si>
    <t>Boîtier de Pédalier (axe carré ou plus modern)</t>
  </si>
  <si>
    <t>Kette 5/6/7/8 - Fach</t>
  </si>
  <si>
    <t>Chain 5/6/7/8 - speed</t>
  </si>
  <si>
    <t>Chaîne 5/6/7/8 vitesses</t>
  </si>
  <si>
    <t>Kette 9 - Fach</t>
  </si>
  <si>
    <t>Chain 9 - speed</t>
  </si>
  <si>
    <t>Chaîne 9 vitesses</t>
  </si>
  <si>
    <t>Kette 10/11/12 - Fach</t>
  </si>
  <si>
    <t>Chain 10/11/12 - speed</t>
  </si>
  <si>
    <t>Chaîne 10/11/12 vitesses</t>
  </si>
  <si>
    <t>Kette (gemischt)</t>
  </si>
  <si>
    <t>Chain (mixed)</t>
  </si>
  <si>
    <t>Chaîne (mélangé)</t>
  </si>
  <si>
    <t>Kassette HG-Body kompatibel</t>
  </si>
  <si>
    <t>Cassette HG-body fitting</t>
  </si>
  <si>
    <t>Cassette HG</t>
  </si>
  <si>
    <t>Freilaufkranz (gemischt)</t>
  </si>
  <si>
    <t>Freewheel (mixed)</t>
  </si>
  <si>
    <t>Roue libre (mélangé)</t>
  </si>
  <si>
    <t>Federgabel 24" V-brake (ggf. zusätzliche Disc-Aufnahme)</t>
  </si>
  <si>
    <t xml:space="preserve">Suspension Fork 24" V-brake (possibly with additionally disc-mount) </t>
  </si>
  <si>
    <t>Fourche à suspension 24" V-brake (év. disque compatible)</t>
  </si>
  <si>
    <t>Federgabel 26" disc-only</t>
  </si>
  <si>
    <t>Suspension Fork 26" disc-only</t>
  </si>
  <si>
    <t>Fourche à suspension 26" disc-only</t>
  </si>
  <si>
    <t>Federgabel 26" V-brake und disc- kompatibel</t>
  </si>
  <si>
    <t>Suspension Fork 26" V-brake (possibly with additionally disc-mount)</t>
  </si>
  <si>
    <t>Fourche à suspension 26" V-brake et disque compatible</t>
  </si>
  <si>
    <t>Federgabel 27,5" disc-only</t>
  </si>
  <si>
    <t>Suspension Fork 27,5" disc-only</t>
  </si>
  <si>
    <t>Fourche à suspension 27,5" disc-only</t>
  </si>
  <si>
    <t>Federgabel 28" disc-only</t>
  </si>
  <si>
    <t>Suspension Fork 28" disc-only</t>
  </si>
  <si>
    <t>Fourche à suspension 28" disc-only</t>
  </si>
  <si>
    <t>Federgabel 28" V-brake und disc- kompatibel</t>
  </si>
  <si>
    <t>Suspension Fork 28" V-brake (possibly with additionally disc-mount)</t>
  </si>
  <si>
    <t>Fourche à suspension 28" V-brake et disque compatible</t>
  </si>
  <si>
    <t>Federgabel 29" disc-only</t>
  </si>
  <si>
    <t>Suspension Fork 29" disc-only</t>
  </si>
  <si>
    <t>Fourche à suspension 29" disc-only</t>
  </si>
  <si>
    <t>Dämpfer</t>
  </si>
  <si>
    <t>Rear Shock</t>
  </si>
  <si>
    <t>Amortisseur</t>
  </si>
  <si>
    <t>Gabel mit Gewinde</t>
  </si>
  <si>
    <t>Fork with thread</t>
  </si>
  <si>
    <t>Fourchette à fil</t>
  </si>
  <si>
    <t>Gabel ohne Gewinde</t>
  </si>
  <si>
    <t>Fork without thread</t>
  </si>
  <si>
    <t>Fourchette sans fil</t>
  </si>
  <si>
    <t>Steuerlager (geschraubt)</t>
  </si>
  <si>
    <t>Headset (screwed)</t>
  </si>
  <si>
    <t>Jeu de direction (vissé)</t>
  </si>
  <si>
    <t>Steuerlager A-Head</t>
  </si>
  <si>
    <t>Headset A-Head</t>
  </si>
  <si>
    <t>Jeu de direction A-Head</t>
  </si>
  <si>
    <t>Lenker (gerade oder gebogen)</t>
  </si>
  <si>
    <t>Handlebar (straight or curved)</t>
  </si>
  <si>
    <t>Cintre (droit ou courbé)</t>
  </si>
  <si>
    <t>Lenkergriffe (Paar)</t>
  </si>
  <si>
    <t>Grips (pair)</t>
  </si>
  <si>
    <t>Poignées (paire)</t>
  </si>
  <si>
    <t>Vorbau A-Head (neues System)</t>
  </si>
  <si>
    <t>Stem A-Head (new system)</t>
  </si>
  <si>
    <t>Potence A-Head (nouveau système)</t>
  </si>
  <si>
    <t>Vorbau mit Schaft (altes System)</t>
  </si>
  <si>
    <t>Stem (old system)</t>
  </si>
  <si>
    <t>Potence (vieux système)</t>
  </si>
  <si>
    <t>Sattelstütze (altes System)</t>
  </si>
  <si>
    <t>Seatpost (old system)</t>
  </si>
  <si>
    <t>Tige de Selle (vieux système)</t>
  </si>
  <si>
    <t>Sattelstütze (neues System)</t>
  </si>
  <si>
    <t>Seatpost (new system)</t>
  </si>
  <si>
    <t>Tige de Selle (nouveau système)</t>
  </si>
  <si>
    <t>Sattel</t>
  </si>
  <si>
    <t>Saddle</t>
  </si>
  <si>
    <t>Selle</t>
  </si>
  <si>
    <t>Sattelrohrklemme</t>
  </si>
  <si>
    <t>Seat clamp</t>
  </si>
  <si>
    <t>Collier de selle</t>
  </si>
  <si>
    <t>Pedale (Paar)</t>
  </si>
  <si>
    <t>Pedals (paire)</t>
  </si>
  <si>
    <t>Pédales (paire)</t>
  </si>
  <si>
    <t>Pedale Click (Paar)</t>
  </si>
  <si>
    <t>Clipless pedals (paire)</t>
  </si>
  <si>
    <t>Pédales automatiques (paire)</t>
  </si>
  <si>
    <t>Radschnellspanner</t>
  </si>
  <si>
    <t>Quick release wheel</t>
  </si>
  <si>
    <t xml:space="preserve">Blocage rapide roue </t>
  </si>
  <si>
    <t>Gepäckträger</t>
  </si>
  <si>
    <t>Carrier</t>
  </si>
  <si>
    <t>Porte-bagages</t>
  </si>
  <si>
    <t>Schutzblech fix montierbar</t>
  </si>
  <si>
    <t>Mudguard (metal)</t>
  </si>
  <si>
    <t>Garde-boue (métal)</t>
  </si>
  <si>
    <t>Schutzblech Schnellmontage</t>
  </si>
  <si>
    <t>Mudguard (plastic)</t>
  </si>
  <si>
    <t>Garde-boue (plastique)</t>
  </si>
  <si>
    <t>Pumpe</t>
  </si>
  <si>
    <t>Pump</t>
  </si>
  <si>
    <t>Pompe</t>
  </si>
  <si>
    <t>Hinterradständer</t>
  </si>
  <si>
    <t>Kickstand</t>
  </si>
  <si>
    <t>Béquille</t>
  </si>
  <si>
    <t>Dynamo</t>
  </si>
  <si>
    <t>Rücklicht</t>
  </si>
  <si>
    <t>Rear light</t>
  </si>
  <si>
    <t>Éclairage arrière</t>
  </si>
  <si>
    <t>Vorderlicht</t>
  </si>
  <si>
    <t>Front light</t>
  </si>
  <si>
    <t>Éclairage avant</t>
  </si>
  <si>
    <t>Klingel</t>
  </si>
  <si>
    <t>Bell</t>
  </si>
  <si>
    <t>Sonnette</t>
  </si>
  <si>
    <t>Lenkerhörnli (Paar)</t>
  </si>
  <si>
    <t>Bar Ends (Pair)</t>
  </si>
  <si>
    <t>Embouts de cintre (paire)</t>
  </si>
  <si>
    <t>Bidonhalter</t>
  </si>
  <si>
    <t>Bottle Cage</t>
  </si>
  <si>
    <t>Porte-bouteille</t>
  </si>
  <si>
    <t>Schrauben, Muttern &amp; Unterlagscheiben</t>
  </si>
  <si>
    <t>Screws, Nuts and Washers</t>
  </si>
  <si>
    <t>Vis, écrous et rondelles</t>
  </si>
  <si>
    <t xml:space="preserve">Total CHF </t>
  </si>
  <si>
    <t xml:space="preserve">Lieferschein Ersatzteile, Stand seit 1. Juni 2022 </t>
  </si>
  <si>
    <t>Item Nr.</t>
  </si>
  <si>
    <t>Pack. Unit</t>
  </si>
  <si>
    <t>CHF piece</t>
  </si>
  <si>
    <t>CHF package unit</t>
  </si>
  <si>
    <t>Delivery Package Unit</t>
  </si>
  <si>
    <t>Total Price</t>
  </si>
  <si>
    <t>Delivery note for spare parts, as of June 1, 2022</t>
  </si>
  <si>
    <t>Attention NEW: Price per package unit, no longer per piece</t>
  </si>
  <si>
    <t>Item No.</t>
  </si>
  <si>
    <t>Unité d'embal.</t>
  </si>
  <si>
    <t>CHF
par pièce.</t>
  </si>
  <si>
    <t>CHF par unité D'emballage</t>
  </si>
  <si>
    <t>Livraison unité D'emballage</t>
  </si>
  <si>
    <t>Prix Total</t>
  </si>
  <si>
    <r>
      <t>Nom du partenaire de production (</t>
    </r>
    <r>
      <rPr>
        <sz val="14"/>
        <color rgb="FFFF0000"/>
        <rFont val="Frutiger LT 57 Cn"/>
      </rPr>
      <t>veuillez remplir!</t>
    </r>
    <r>
      <rPr>
        <sz val="14"/>
        <color theme="1"/>
        <rFont val="Frutiger LT 57 Cn"/>
        <family val="2"/>
      </rPr>
      <t>)</t>
    </r>
  </si>
  <si>
    <t>articles blancs: unités d'emballage: 1</t>
  </si>
  <si>
    <t>articles beiges: unités d'emballage: 5</t>
  </si>
  <si>
    <t>articles bruns: unités d'emballage: 10</t>
  </si>
  <si>
    <t>100.110</t>
  </si>
  <si>
    <t>100.120</t>
  </si>
  <si>
    <t>100.140</t>
  </si>
  <si>
    <t>100.160</t>
  </si>
  <si>
    <t>100.210</t>
  </si>
  <si>
    <t>100.220</t>
  </si>
  <si>
    <t>100.230</t>
  </si>
  <si>
    <t>100.310</t>
  </si>
  <si>
    <t>100.350</t>
  </si>
  <si>
    <t>100.370</t>
  </si>
  <si>
    <t>100.410</t>
  </si>
  <si>
    <t>100.420</t>
  </si>
  <si>
    <t>100.430</t>
  </si>
  <si>
    <t>100.440</t>
  </si>
  <si>
    <t>100.450</t>
  </si>
  <si>
    <t>100.510</t>
  </si>
  <si>
    <t>100.530</t>
  </si>
  <si>
    <t>100.540</t>
  </si>
  <si>
    <t>100.550</t>
  </si>
  <si>
    <t>100.610</t>
  </si>
  <si>
    <t>100.620</t>
  </si>
  <si>
    <t>100.630</t>
  </si>
  <si>
    <t>100.640</t>
  </si>
  <si>
    <t>100.650</t>
  </si>
  <si>
    <t>Bon de livraison pièces détachées, en vigueur depuis le 1er juin 2022</t>
  </si>
  <si>
    <t>Légende des couleurs</t>
  </si>
  <si>
    <t>Farblegende</t>
  </si>
  <si>
    <t>Weisse Artikel: Packungseinheit: 1</t>
  </si>
  <si>
    <t>Beige Artikel: Packungseinheit: 5</t>
  </si>
  <si>
    <t>Braune Artikel: Packungseinheit: 10</t>
  </si>
  <si>
    <t>Attention NOUVEAU: prix par unité d'emballage, non par pièce</t>
  </si>
  <si>
    <t>Achtung NEU: Preis per Packungseinheit, nicht mehr per Stück</t>
  </si>
  <si>
    <r>
      <t>Name of production partner (</t>
    </r>
    <r>
      <rPr>
        <sz val="14"/>
        <color rgb="FFFF0000"/>
        <rFont val="Frutiger LT 57 Cn"/>
      </rPr>
      <t>please fill in!</t>
    </r>
    <r>
      <rPr>
        <sz val="14"/>
        <color theme="1"/>
        <rFont val="Frutiger LT 57 Cn"/>
        <family val="2"/>
      </rPr>
      <t>)</t>
    </r>
  </si>
  <si>
    <t>Colour legend</t>
  </si>
  <si>
    <t>brown articles: packing unit: 10</t>
  </si>
  <si>
    <t>beige articles: packing unit: 5</t>
  </si>
  <si>
    <t>white articles: packing unit: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</si>
</sst>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 &quot;CHF&quot;\ * #,##0.00_ ;_ &quot;CHF&quot;\ * \-#,##0.00_ ;_ &quot;CHF&quot;\ * &quot;-&quot;??_ ;_ @_ "/>
  </numFmts>
  <fonts count="18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Frutiger LT 57 Cn"/>
    </font>
    <font>
      <sz val="11"/>
      <color theme="1"/>
      <name val="Frutiger LT 57 Cn"/>
      <family val="2"/>
    </font>
    <font>
      <sz val="14"/>
      <color theme="1"/>
      <name val="Frutiger LT 57 Cn"/>
      <family val="2"/>
    </font>
    <font>
      <sz val="14"/>
      <color rgb="FFFF0000"/>
      <name val="Frutiger LT 57 Cn"/>
      <family val="2"/>
    </font>
    <font>
      <sz val="11"/>
      <name val="Frutiger LT 57 Cn"/>
      <family val="2"/>
    </font>
    <font>
      <b/>
      <sz val="14"/>
      <color rgb="FFFF0000"/>
      <name val="Frutiger LT 57 Cn"/>
    </font>
    <font>
      <sz val="12"/>
      <color theme="1"/>
      <name val="Arial"/>
      <family val="2"/>
    </font>
    <font>
      <b/>
      <sz val="12"/>
      <name val="Arial Narrow"/>
      <family val="2"/>
    </font>
    <font>
      <sz val="11"/>
      <color theme="1"/>
      <name val="Frutiger LT 67 BoldCn"/>
    </font>
    <font>
      <sz val="11"/>
      <color rgb="FF000000"/>
      <name val="Frutiger LT 57 Cn"/>
    </font>
    <font>
      <sz val="11"/>
      <color theme="1"/>
      <name val="Frutiger LT 57 Cn"/>
    </font>
    <font>
      <b/>
      <sz val="11"/>
      <color rgb="FF000000"/>
      <name val="Frutiger LT 57 Cn"/>
    </font>
    <font>
      <b/>
      <sz val="16"/>
      <color theme="1"/>
      <name val="Frutiger LT 57 Cn"/>
    </font>
    <font>
      <sz val="14"/>
      <color rgb="FFFF0000"/>
      <name val="Frutiger LT 57 Cn"/>
    </font>
    <font>
      <b/>
      <sz val="11"/>
      <color theme="1"/>
      <name val="Frutiger LT 57 Cn"/>
    </font>
    <font>
      <b/>
      <sz val="11"/>
      <color rgb="FFFF0000"/>
      <name val="Frutiger LT 57 Cn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46">
    <xf numFmtId="0" fontId="0" fillId="0" borderId="0" xfId="0"/>
    <xf numFmtId="0" fontId="2" fillId="0" borderId="0" xfId="1" applyFont="1" applyFill="1" applyAlignment="1">
      <alignment vertical="center"/>
    </xf>
    <xf numFmtId="2" fontId="3" fillId="0" borderId="0" xfId="1" applyNumberFormat="1" applyFont="1" applyFill="1" applyAlignment="1">
      <alignment vertical="center"/>
    </xf>
    <xf numFmtId="0" fontId="3" fillId="0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2" fontId="3" fillId="2" borderId="0" xfId="1" applyNumberFormat="1" applyFont="1" applyFill="1" applyAlignment="1">
      <alignment vertical="center"/>
    </xf>
    <xf numFmtId="0" fontId="4" fillId="2" borderId="0" xfId="1" applyFont="1" applyFill="1" applyAlignment="1">
      <alignment vertical="center"/>
    </xf>
    <xf numFmtId="2" fontId="4" fillId="2" borderId="0" xfId="1" applyNumberFormat="1" applyFont="1" applyFill="1" applyAlignment="1">
      <alignment vertical="center"/>
    </xf>
    <xf numFmtId="0" fontId="6" fillId="3" borderId="0" xfId="1" applyFont="1" applyFill="1" applyAlignment="1">
      <alignment vertical="center"/>
    </xf>
    <xf numFmtId="0" fontId="9" fillId="4" borderId="1" xfId="2" applyFont="1" applyFill="1" applyBorder="1" applyAlignment="1">
      <alignment vertical="top" wrapText="1"/>
    </xf>
    <xf numFmtId="2" fontId="9" fillId="4" borderId="1" xfId="2" applyNumberFormat="1" applyFont="1" applyFill="1" applyBorder="1" applyAlignment="1">
      <alignment vertical="top" wrapText="1"/>
    </xf>
    <xf numFmtId="0" fontId="9" fillId="2" borderId="1" xfId="2" applyFont="1" applyFill="1" applyBorder="1" applyAlignment="1">
      <alignment vertical="top" wrapText="1"/>
    </xf>
    <xf numFmtId="0" fontId="10" fillId="2" borderId="0" xfId="2" applyFont="1" applyFill="1" applyAlignment="1">
      <alignment horizontal="center" vertical="center" wrapText="1"/>
    </xf>
    <xf numFmtId="2" fontId="3" fillId="5" borderId="0" xfId="1" applyNumberFormat="1" applyFont="1" applyFill="1" applyAlignment="1">
      <alignment vertical="center"/>
    </xf>
    <xf numFmtId="0" fontId="3" fillId="5" borderId="0" xfId="1" applyNumberFormat="1" applyFont="1" applyFill="1" applyAlignment="1">
      <alignment vertical="center"/>
    </xf>
    <xf numFmtId="0" fontId="3" fillId="3" borderId="0" xfId="1" applyFont="1" applyFill="1" applyAlignment="1">
      <alignment vertical="center"/>
    </xf>
    <xf numFmtId="0" fontId="11" fillId="6" borderId="0" xfId="2" applyFont="1" applyFill="1" applyAlignment="1">
      <alignment vertical="center"/>
    </xf>
    <xf numFmtId="49" fontId="3" fillId="2" borderId="0" xfId="1" applyNumberFormat="1" applyFont="1" applyFill="1" applyAlignment="1">
      <alignment vertical="center"/>
    </xf>
    <xf numFmtId="2" fontId="12" fillId="5" borderId="0" xfId="1" applyNumberFormat="1" applyFont="1" applyFill="1" applyAlignment="1">
      <alignment vertical="center"/>
    </xf>
    <xf numFmtId="49" fontId="12" fillId="2" borderId="0" xfId="2" applyNumberFormat="1" applyFont="1" applyFill="1" applyAlignment="1">
      <alignment vertical="center"/>
    </xf>
    <xf numFmtId="2" fontId="12" fillId="2" borderId="0" xfId="2" applyNumberFormat="1" applyFont="1" applyFill="1" applyAlignment="1">
      <alignment vertical="center"/>
    </xf>
    <xf numFmtId="0" fontId="12" fillId="2" borderId="0" xfId="2" applyFont="1" applyFill="1" applyAlignment="1">
      <alignment vertical="center"/>
    </xf>
    <xf numFmtId="44" fontId="12" fillId="2" borderId="0" xfId="2" applyNumberFormat="1" applyFont="1" applyFill="1" applyAlignment="1">
      <alignment vertical="center"/>
    </xf>
    <xf numFmtId="0" fontId="13" fillId="6" borderId="3" xfId="2" applyFont="1" applyFill="1" applyBorder="1" applyAlignment="1">
      <alignment vertical="center"/>
    </xf>
    <xf numFmtId="0" fontId="13" fillId="6" borderId="0" xfId="2" applyFont="1" applyFill="1" applyAlignment="1">
      <alignment vertical="center"/>
    </xf>
    <xf numFmtId="49" fontId="12" fillId="2" borderId="0" xfId="1" applyNumberFormat="1" applyFont="1" applyFill="1" applyAlignment="1">
      <alignment vertical="center"/>
    </xf>
    <xf numFmtId="0" fontId="3" fillId="7" borderId="0" xfId="1" applyFont="1" applyFill="1" applyAlignment="1">
      <alignment vertical="center"/>
    </xf>
    <xf numFmtId="0" fontId="3" fillId="8" borderId="0" xfId="1" applyFont="1" applyFill="1" applyAlignment="1">
      <alignment vertical="center"/>
    </xf>
    <xf numFmtId="0" fontId="9" fillId="9" borderId="2" xfId="2" applyFont="1" applyFill="1" applyBorder="1" applyAlignment="1">
      <alignment vertical="top" wrapText="1"/>
    </xf>
    <xf numFmtId="0" fontId="3" fillId="9" borderId="0" xfId="1" applyFont="1" applyFill="1" applyAlignment="1">
      <alignment vertical="center"/>
    </xf>
    <xf numFmtId="0" fontId="12" fillId="9" borderId="0" xfId="1" applyFont="1" applyFill="1" applyAlignment="1">
      <alignment vertical="center"/>
    </xf>
    <xf numFmtId="0" fontId="12" fillId="2" borderId="0" xfId="2" applyNumberFormat="1" applyFont="1" applyFill="1" applyAlignment="1">
      <alignment vertical="center"/>
    </xf>
    <xf numFmtId="0" fontId="12" fillId="2" borderId="0" xfId="1" applyFont="1" applyFill="1" applyAlignment="1">
      <alignment vertical="center"/>
    </xf>
    <xf numFmtId="0" fontId="12" fillId="5" borderId="0" xfId="1" applyNumberFormat="1" applyFont="1" applyFill="1" applyAlignment="1">
      <alignment vertical="center"/>
    </xf>
    <xf numFmtId="2" fontId="12" fillId="2" borderId="0" xfId="1" applyNumberFormat="1" applyFont="1" applyFill="1" applyAlignment="1">
      <alignment vertical="center"/>
    </xf>
    <xf numFmtId="0" fontId="12" fillId="8" borderId="0" xfId="1" applyFont="1" applyFill="1" applyAlignment="1">
      <alignment vertical="center"/>
    </xf>
    <xf numFmtId="0" fontId="12" fillId="7" borderId="0" xfId="1" applyFont="1" applyFill="1" applyAlignment="1">
      <alignment vertical="center"/>
    </xf>
    <xf numFmtId="0" fontId="7" fillId="2" borderId="0" xfId="1" applyFont="1" applyFill="1" applyAlignment="1">
      <alignment vertical="center"/>
    </xf>
    <xf numFmtId="0" fontId="14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16" fillId="2" borderId="4" xfId="1" applyNumberFormat="1" applyFont="1" applyFill="1" applyBorder="1" applyAlignment="1">
      <alignment vertical="center"/>
    </xf>
    <xf numFmtId="0" fontId="12" fillId="2" borderId="4" xfId="1" applyNumberFormat="1" applyFont="1" applyFill="1" applyBorder="1" applyAlignment="1">
      <alignment vertical="center"/>
    </xf>
    <xf numFmtId="0" fontId="12" fillId="8" borderId="4" xfId="1" applyNumberFormat="1" applyFont="1" applyFill="1" applyBorder="1" applyAlignment="1">
      <alignment vertical="center"/>
    </xf>
    <xf numFmtId="0" fontId="12" fillId="7" borderId="4" xfId="1" applyNumberFormat="1" applyFont="1" applyFill="1" applyBorder="1" applyAlignment="1">
      <alignment vertical="center"/>
    </xf>
    <xf numFmtId="2" fontId="7" fillId="2" borderId="0" xfId="1" applyNumberFormat="1" applyFont="1" applyFill="1" applyAlignment="1">
      <alignment vertical="center"/>
    </xf>
    <xf numFmtId="0" fontId="17" fillId="2" borderId="0" xfId="1" applyFont="1" applyFill="1" applyAlignment="1">
      <alignment vertical="center"/>
    </xf>
  </cellXfs>
  <cellStyles count="3">
    <cellStyle name="Standard" xfId="0" builtinId="0"/>
    <cellStyle name="Standard 2" xfId="2"/>
    <cellStyle name="Standard 2 2" xfId="1"/>
  </cellStyles>
  <dxfs count="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utiger LT 57 Cn"/>
        <scheme val="none"/>
      </font>
      <fill>
        <patternFill patternType="solid">
          <fgColor indexed="64"/>
          <bgColor theme="4" tint="0.3999755851924192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utiger LT 57 Cn"/>
        <scheme val="none"/>
      </font>
      <numFmt numFmtId="0" formatCode="General"/>
      <fill>
        <patternFill patternType="solid">
          <fgColor indexed="64"/>
          <bgColor theme="9" tint="0.5999938962981048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utiger LT 57 Cn"/>
        <scheme val="none"/>
      </font>
      <numFmt numFmtId="0" formatCode="General"/>
      <fill>
        <patternFill patternType="solid">
          <fgColor indexed="64"/>
          <bgColor theme="9" tint="0.5999938962981048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utiger LT 57 Cn"/>
        <scheme val="none"/>
      </font>
      <numFmt numFmtId="34" formatCode="_ &quot;CHF&quot;\ * #,##0.00_ ;_ &quot;CHF&quot;\ * \-#,##0.00_ ;_ &quot;CHF&quot;\ * &quot;-&quot;??_ ;_ @_ 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utiger LT 57 Cn"/>
        <scheme val="none"/>
      </font>
      <numFmt numFmtId="34" formatCode="_ &quot;CHF&quot;\ * #,##0.00_ ;_ &quot;CHF&quot;\ * \-#,##0.00_ ;_ &quot;CHF&quot;\ * &quot;-&quot;??_ ;_ @_ "/>
      <fill>
        <patternFill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utiger LT 57 C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utiger LT 57 C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utiger LT 57 Cn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utiger LT 57 Cn"/>
        <scheme val="none"/>
      </font>
      <numFmt numFmtId="30" formatCode="@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fill>
        <patternFill patternType="solid">
          <fgColor indexed="64"/>
          <bgColor theme="2" tint="-9.9978637043366805E-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utiger LT 57 Cn"/>
        <scheme val="none"/>
      </font>
      <fill>
        <patternFill>
          <fgColor rgb="FF000000"/>
          <bgColor rgb="FFFFFFFF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utiger LT 57 Cn"/>
        <scheme val="none"/>
      </font>
      <numFmt numFmtId="0" formatCode="General"/>
      <fill>
        <patternFill>
          <fgColor rgb="FF000000"/>
          <bgColor rgb="FFFFFFFF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utiger LT 57 Cn"/>
        <scheme val="none"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utiger LT 57 Cn"/>
        <scheme val="none"/>
      </font>
      <numFmt numFmtId="34" formatCode="_ &quot;CHF&quot;\ * #,##0.00_ ;_ &quot;CHF&quot;\ * \-#,##0.00_ ;_ &quot;CHF&quot;\ * &quot;-&quot;??_ ;_ @_ 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utiger LT 57 Cn"/>
        <scheme val="none"/>
      </font>
      <numFmt numFmtId="34" formatCode="_ &quot;CHF&quot;\ * #,##0.00_ ;_ &quot;CHF&quot;\ * \-#,##0.00_ ;_ &quot;CHF&quot;\ * &quot;-&quot;??_ ;_ @_ "/>
      <fill>
        <patternFill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utiger LT 57 Cn"/>
        <scheme val="none"/>
      </font>
      <fill>
        <patternFill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utiger LT 57 Cn"/>
        <scheme val="none"/>
      </font>
      <fill>
        <patternFill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utiger LT 57 Cn"/>
        <scheme val="none"/>
      </font>
      <numFmt numFmtId="2" formatCode="0.00"/>
      <fill>
        <patternFill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utiger LT 57 Cn"/>
        <scheme val="none"/>
      </font>
      <numFmt numFmtId="30" formatCode="@"/>
      <fill>
        <patternFill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utiger LT 57 Cn"/>
        <scheme val="none"/>
      </font>
      <fill>
        <patternFill>
          <fgColor rgb="FF000000"/>
          <bgColor rgb="FFFFFFFF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utiger LT 67 BoldCn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utiger LT 57 Cn"/>
        <scheme val="none"/>
      </font>
      <fill>
        <patternFill>
          <fgColor rgb="FF000000"/>
          <bgColor rgb="FFFFFFFF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utiger LT 57 Cn"/>
        <scheme val="none"/>
      </font>
      <numFmt numFmtId="0" formatCode="General"/>
      <fill>
        <patternFill>
          <fgColor rgb="FF000000"/>
          <bgColor rgb="FFFFFFFF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utiger LT 57 Cn"/>
        <scheme val="none"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utiger LT 57 Cn"/>
        <scheme val="none"/>
      </font>
      <numFmt numFmtId="34" formatCode="_ &quot;CHF&quot;\ * #,##0.00_ ;_ &quot;CHF&quot;\ * \-#,##0.00_ ;_ &quot;CHF&quot;\ * &quot;-&quot;??_ ;_ @_ 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utiger LT 57 Cn"/>
        <scheme val="none"/>
      </font>
      <numFmt numFmtId="34" formatCode="_ &quot;CHF&quot;\ * #,##0.00_ ;_ &quot;CHF&quot;\ * \-#,##0.00_ ;_ &quot;CHF&quot;\ * &quot;-&quot;??_ ;_ @_ "/>
      <fill>
        <patternFill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utiger LT 57 Cn"/>
        <scheme val="none"/>
      </font>
      <fill>
        <patternFill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utiger LT 57 Cn"/>
        <scheme val="none"/>
      </font>
      <fill>
        <patternFill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utiger LT 57 Cn"/>
        <scheme val="none"/>
      </font>
      <fill>
        <patternFill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utiger LT 57 Cn"/>
        <scheme val="none"/>
      </font>
      <fill>
        <patternFill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utiger LT 57 Cn"/>
        <scheme val="none"/>
      </font>
      <numFmt numFmtId="2" formatCode="0.00"/>
      <fill>
        <patternFill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utiger LT 57 Cn"/>
        <scheme val="none"/>
      </font>
      <numFmt numFmtId="30" formatCode="@"/>
      <fill>
        <patternFill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utiger LT 57 Cn"/>
        <scheme val="none"/>
      </font>
      <fill>
        <patternFill>
          <fgColor rgb="FF000000"/>
          <bgColor rgb="FFFFFFFF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utiger LT 67 BoldCn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831850</xdr:colOff>
      <xdr:row>0</xdr:row>
      <xdr:rowOff>114300</xdr:rowOff>
    </xdr:from>
    <xdr:to>
      <xdr:col>10</xdr:col>
      <xdr:colOff>754005</xdr:colOff>
      <xdr:row>4</xdr:row>
      <xdr:rowOff>60414</xdr:rowOff>
    </xdr:to>
    <xdr:pic>
      <xdr:nvPicPr>
        <xdr:cNvPr id="2" name="Grafik 1" descr="C:\Users\Zivi3\Dropbox\_90 Entwicklungszusammenarbeit\60 Kommunikation\20_Corporate_Design_14-11\Logos\Logos_Velafrica\d\Logo velafrica png\velafrica_A5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0" y="114300"/>
          <a:ext cx="1598555" cy="86051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528031</xdr:colOff>
      <xdr:row>0</xdr:row>
      <xdr:rowOff>19050</xdr:rowOff>
    </xdr:from>
    <xdr:to>
      <xdr:col>8</xdr:col>
      <xdr:colOff>742955</xdr:colOff>
      <xdr:row>4</xdr:row>
      <xdr:rowOff>203200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6581" y="19050"/>
          <a:ext cx="1738924" cy="1130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123825</xdr:colOff>
      <xdr:row>1</xdr:row>
      <xdr:rowOff>38100</xdr:rowOff>
    </xdr:from>
    <xdr:to>
      <xdr:col>8</xdr:col>
      <xdr:colOff>688975</xdr:colOff>
      <xdr:row>4</xdr:row>
      <xdr:rowOff>123825</xdr:rowOff>
    </xdr:to>
    <xdr:pic>
      <xdr:nvPicPr>
        <xdr:cNvPr id="3" name="Bild 10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63802"/>
        <a:stretch/>
      </xdr:blipFill>
      <xdr:spPr bwMode="auto">
        <a:xfrm>
          <a:off x="6153150" y="333375"/>
          <a:ext cx="1327150" cy="7334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  <a:ext uri="{FAA26D3D-D897-4be2-8F04-BA451C77F1D7}">
            <ma14:placeholderFlag xmlns:lc="http://schemas.openxmlformats.org/drawingml/2006/lockedCanvas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mc="http://schemas.openxmlformats.org/markup-compatibility/2006" xmlns:cx1="http://schemas.microsoft.com/office/drawing/2015/9/8/chartex" xmlns:cx="http://schemas.microsoft.com/office/drawing/2014/chartex" xmlns:wpc="http://schemas.microsoft.com/office/word/2010/wordprocessingCanvas" xmlns:p="http://schemas.openxmlformats.org/presentationml/2006/main" xmlns:r="http://schemas.openxmlformats.org/officeDocument/2006/relationships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elle523" displayName="Tabelle523" comment="T5.2" ref="A11:K105" totalsRowShown="0" headerRowDxfId="34" dataDxfId="33" headerRowCellStyle="Standard 2" dataCellStyle="Standard 2">
  <autoFilter ref="A11:K105"/>
  <tableColumns count="11">
    <tableColumn id="1" name="Artikel Nummer " dataDxfId="32" dataCellStyle="Standard 2"/>
    <tableColumn id="2" name="HS Code" dataDxfId="31" dataCellStyle="Standard 2"/>
    <tableColumn id="3" name="Artikel" dataDxfId="30" dataCellStyle="Standard 2"/>
    <tableColumn id="4" name="Item" dataDxfId="29" dataCellStyle="Standard 2"/>
    <tableColumn id="5" name="Article" dataDxfId="28" dataCellStyle="Standard 2"/>
    <tableColumn id="6" name="Packungs-einheit" dataDxfId="27" dataCellStyle="Standard 2"/>
    <tableColumn id="7" name="CHF_x000a_per Stück." dataDxfId="26" dataCellStyle="Standard 2"/>
    <tableColumn id="14" name="CHF per Packungs-einheit" dataDxfId="25" dataCellStyle="Standard 2"/>
    <tableColumn id="10" name="Lieferung Packungs-einheit" dataDxfId="24" dataCellStyle="Standard 2"/>
    <tableColumn id="9" name="Preis Total " dataDxfId="23" dataCellStyle="Standard 2">
      <calculatedColumnFormula>Tabelle523[[#This Row],[CHF per Packungs-einheit]]*Tabelle523[[#This Row],[Packungs-einheit]]</calculatedColumnFormula>
    </tableColumn>
    <tableColumn id="12" name="Spalte1" dataDxfId="22" dataCellStyle="Standard 2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id="2" name="Tabelle5233" displayName="Tabelle5233" comment="T5.2" ref="A11:I105" totalsRowShown="0" headerRowDxfId="21" dataDxfId="20" headerRowCellStyle="Standard 2" dataCellStyle="Standard 2">
  <autoFilter ref="A11:I105"/>
  <tableColumns count="9">
    <tableColumn id="1" name="Item Nr." dataDxfId="19" dataCellStyle="Standard 2"/>
    <tableColumn id="2" name="HS Code" dataDxfId="18" dataCellStyle="Standard 2"/>
    <tableColumn id="4" name="Item" dataDxfId="17" dataCellStyle="Standard 2"/>
    <tableColumn id="6" name="Pack. Unit" dataDxfId="16" dataCellStyle="Standard 2"/>
    <tableColumn id="7" name="CHF piece" dataDxfId="15" dataCellStyle="Standard 2"/>
    <tableColumn id="14" name="CHF package unit" dataDxfId="14" dataCellStyle="Standard 2"/>
    <tableColumn id="10" name="Delivery Package Unit" dataDxfId="13" dataCellStyle="Standard 2"/>
    <tableColumn id="9" name="Total Price" dataDxfId="12" dataCellStyle="Standard 2">
      <calculatedColumnFormula>Tabelle5233[[#This Row],[CHF package unit]]*Tabelle5233[[#This Row],[Pack. Unit]]</calculatedColumnFormula>
    </tableColumn>
    <tableColumn id="12" name="Spalte1" dataDxfId="11" dataCellStyle="Standard 2"/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id="3" name="Tabelle5234" displayName="Tabelle5234" comment="T5.2" ref="A11:I105" totalsRowShown="0" headerRowDxfId="10" headerRowBorderDxfId="9" headerRowCellStyle="Standard 2">
  <autoFilter ref="A11:I105"/>
  <tableColumns count="9">
    <tableColumn id="1" name="Item No." dataDxfId="8" dataCellStyle="Standard 2"/>
    <tableColumn id="2" name="HS Code" dataDxfId="7" dataCellStyle="Standard 2"/>
    <tableColumn id="5" name="Article" dataDxfId="6" dataCellStyle="Standard 2"/>
    <tableColumn id="6" name="Unité d'embal." dataDxfId="5" dataCellStyle="Standard 2"/>
    <tableColumn id="7" name="CHF_x000a_par pièce." dataDxfId="4" dataCellStyle="Standard 2"/>
    <tableColumn id="14" name="CHF par unité D'emballage" dataDxfId="3" dataCellStyle="Standard 2"/>
    <tableColumn id="10" name="Livraison unité D'emballage" dataDxfId="2" dataCellStyle="Standard 2 2"/>
    <tableColumn id="9" name="Prix Total" dataDxfId="1" dataCellStyle="Standard 2 2">
      <calculatedColumnFormula>Tabelle5234[[#This Row],[CHF par unité D''emballage]]*Tabelle5234[[#This Row],[Unité d''embal.]]</calculatedColumnFormula>
    </tableColumn>
    <tableColumn id="12" name="Spalte1" dataDxfId="0" dataCellStyle="Standard 2 2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6"/>
  <sheetViews>
    <sheetView zoomScaleNormal="100" workbookViewId="0">
      <selection activeCell="G7" sqref="G7"/>
    </sheetView>
  </sheetViews>
  <sheetFormatPr baseColWidth="10" defaultColWidth="11.26953125" defaultRowHeight="18" customHeight="1"/>
  <cols>
    <col min="1" max="1" width="10.453125" style="4" customWidth="1"/>
    <col min="2" max="2" width="8.54296875" style="5" hidden="1" customWidth="1"/>
    <col min="3" max="3" width="51" style="4" customWidth="1"/>
    <col min="4" max="4" width="15.7265625" style="4" hidden="1" customWidth="1"/>
    <col min="5" max="5" width="52.26953125" style="4" hidden="1" customWidth="1"/>
    <col min="6" max="6" width="10.7265625" style="4" customWidth="1"/>
    <col min="7" max="7" width="28.26953125" style="4" customWidth="1"/>
    <col min="8" max="8" width="11.7265625" style="4" customWidth="1"/>
    <col min="9" max="9" width="12.7265625" style="15" customWidth="1"/>
    <col min="10" max="16384" width="11.26953125" style="4"/>
  </cols>
  <sheetData>
    <row r="1" spans="1:11" s="3" customFormat="1" ht="18" customHeight="1">
      <c r="A1" s="1" t="s">
        <v>283</v>
      </c>
      <c r="B1" s="2"/>
    </row>
    <row r="2" spans="1:11" ht="18" customHeight="1">
      <c r="I2" s="4"/>
    </row>
    <row r="3" spans="1:11" ht="18" customHeight="1">
      <c r="A3" s="6" t="s">
        <v>0</v>
      </c>
      <c r="B3" s="7"/>
      <c r="C3" s="6"/>
      <c r="G3" s="8"/>
      <c r="H3" s="8"/>
      <c r="I3" s="4"/>
    </row>
    <row r="4" spans="1:11" ht="18" customHeight="1">
      <c r="A4" s="6"/>
      <c r="B4" s="7"/>
      <c r="C4" s="6"/>
      <c r="G4" s="8"/>
      <c r="H4" s="8"/>
      <c r="I4" s="4"/>
    </row>
    <row r="5" spans="1:11" ht="18" customHeight="1">
      <c r="A5" s="6"/>
      <c r="B5" s="7"/>
      <c r="C5" s="40" t="s">
        <v>328</v>
      </c>
      <c r="I5" s="4"/>
    </row>
    <row r="6" spans="1:11" ht="18" customHeight="1">
      <c r="A6" s="6"/>
      <c r="B6" s="7"/>
      <c r="C6" s="41" t="s">
        <v>329</v>
      </c>
      <c r="I6" s="4"/>
    </row>
    <row r="7" spans="1:11" ht="18" customHeight="1">
      <c r="A7" s="6"/>
      <c r="B7" s="7"/>
      <c r="C7" s="42" t="s">
        <v>330</v>
      </c>
      <c r="I7" s="4"/>
    </row>
    <row r="8" spans="1:11" ht="18" customHeight="1">
      <c r="A8" s="6"/>
      <c r="B8" s="7"/>
      <c r="C8" s="43" t="s">
        <v>331</v>
      </c>
      <c r="I8" s="4"/>
    </row>
    <row r="9" spans="1:11" ht="18" customHeight="1">
      <c r="A9" s="6"/>
      <c r="B9" s="7"/>
      <c r="I9" s="4"/>
    </row>
    <row r="10" spans="1:11" ht="18" customHeight="1" thickBot="1">
      <c r="A10" s="37" t="s">
        <v>333</v>
      </c>
      <c r="B10" s="44"/>
      <c r="C10" s="37"/>
      <c r="D10" s="45"/>
      <c r="E10" s="45"/>
      <c r="F10" s="45"/>
      <c r="G10" s="45"/>
      <c r="I10" s="4"/>
    </row>
    <row r="11" spans="1:11" ht="50.15" customHeight="1" thickBot="1">
      <c r="A11" s="9" t="s">
        <v>1</v>
      </c>
      <c r="B11" s="10" t="s">
        <v>2</v>
      </c>
      <c r="C11" s="9" t="s">
        <v>3</v>
      </c>
      <c r="D11" s="9" t="s">
        <v>4</v>
      </c>
      <c r="E11" s="9" t="s">
        <v>5</v>
      </c>
      <c r="F11" s="9" t="s">
        <v>6</v>
      </c>
      <c r="G11" s="9" t="s">
        <v>7</v>
      </c>
      <c r="H11" s="9" t="s">
        <v>8</v>
      </c>
      <c r="I11" s="28" t="s">
        <v>9</v>
      </c>
      <c r="J11" s="11" t="s">
        <v>10</v>
      </c>
      <c r="K11" s="12" t="s">
        <v>11</v>
      </c>
    </row>
    <row r="12" spans="1:11" ht="18" customHeight="1">
      <c r="A12" s="17" t="s">
        <v>302</v>
      </c>
      <c r="B12" s="13">
        <v>8714.92</v>
      </c>
      <c r="C12" s="4" t="s">
        <v>12</v>
      </c>
      <c r="D12" s="4" t="s">
        <v>13</v>
      </c>
      <c r="E12" s="4" t="s">
        <v>14</v>
      </c>
      <c r="F12" s="4">
        <v>1</v>
      </c>
      <c r="G12" s="14">
        <v>0.25</v>
      </c>
      <c r="H12" s="14">
        <f>Tabelle523[[#This Row],[Packungs-einheit]]*Tabelle523[[#This Row],[CHF
per Stück.]]</f>
        <v>0.25</v>
      </c>
      <c r="I12" s="29"/>
      <c r="J12" s="16">
        <f>Tabelle523[[#This Row],[Lieferung Packungs-einheit]]*Tabelle523[[#This Row],[CHF per Packungs-einheit]]</f>
        <v>0</v>
      </c>
      <c r="K12" s="16"/>
    </row>
    <row r="13" spans="1:11" ht="18" customHeight="1">
      <c r="A13" s="17">
        <v>100.111</v>
      </c>
      <c r="B13" s="13">
        <v>8714.92</v>
      </c>
      <c r="C13" s="4" t="s">
        <v>15</v>
      </c>
      <c r="D13" s="4" t="s">
        <v>16</v>
      </c>
      <c r="E13" s="4" t="s">
        <v>17</v>
      </c>
      <c r="F13" s="4">
        <v>1</v>
      </c>
      <c r="G13" s="14">
        <v>0.25</v>
      </c>
      <c r="H13" s="14">
        <f>Tabelle523[[#This Row],[Packungs-einheit]]*Tabelle523[[#This Row],[CHF
per Stück.]]</f>
        <v>0.25</v>
      </c>
      <c r="I13" s="29"/>
      <c r="J13" s="16">
        <f>Tabelle523[[#This Row],[Lieferung Packungs-einheit]]*Tabelle523[[#This Row],[CHF per Packungs-einheit]]</f>
        <v>0</v>
      </c>
      <c r="K13" s="16"/>
    </row>
    <row r="14" spans="1:11" ht="18" customHeight="1">
      <c r="A14" s="17">
        <v>100.11199999999999</v>
      </c>
      <c r="B14" s="13">
        <v>8714.92</v>
      </c>
      <c r="C14" s="4" t="s">
        <v>18</v>
      </c>
      <c r="D14" s="4" t="s">
        <v>19</v>
      </c>
      <c r="E14" s="4" t="s">
        <v>20</v>
      </c>
      <c r="F14" s="4">
        <v>1</v>
      </c>
      <c r="G14" s="14">
        <v>0.25</v>
      </c>
      <c r="H14" s="14">
        <f>Tabelle523[[#This Row],[Packungs-einheit]]*Tabelle523[[#This Row],[CHF
per Stück.]]</f>
        <v>0.25</v>
      </c>
      <c r="I14" s="29"/>
      <c r="J14" s="16">
        <f>Tabelle523[[#This Row],[Lieferung Packungs-einheit]]*Tabelle523[[#This Row],[CHF per Packungs-einheit]]</f>
        <v>0</v>
      </c>
      <c r="K14" s="16"/>
    </row>
    <row r="15" spans="1:11" ht="18" customHeight="1">
      <c r="A15" s="17">
        <v>100.113</v>
      </c>
      <c r="B15" s="13">
        <v>8714.92</v>
      </c>
      <c r="C15" s="4" t="s">
        <v>21</v>
      </c>
      <c r="D15" s="4" t="s">
        <v>22</v>
      </c>
      <c r="E15" s="4" t="s">
        <v>23</v>
      </c>
      <c r="F15" s="4">
        <v>1</v>
      </c>
      <c r="G15" s="14">
        <v>0.25</v>
      </c>
      <c r="H15" s="14">
        <f>Tabelle523[[#This Row],[Packungs-einheit]]*Tabelle523[[#This Row],[CHF
per Stück.]]</f>
        <v>0.25</v>
      </c>
      <c r="I15" s="29"/>
      <c r="J15" s="16">
        <f>Tabelle523[[#This Row],[Lieferung Packungs-einheit]]*Tabelle523[[#This Row],[CHF per Packungs-einheit]]</f>
        <v>0</v>
      </c>
      <c r="K15" s="16"/>
    </row>
    <row r="16" spans="1:11" ht="18" customHeight="1">
      <c r="A16" s="17">
        <v>100.116</v>
      </c>
      <c r="B16" s="5">
        <v>8714.92</v>
      </c>
      <c r="C16" s="4" t="s">
        <v>24</v>
      </c>
      <c r="D16" s="4" t="s">
        <v>25</v>
      </c>
      <c r="E16" s="4" t="s">
        <v>26</v>
      </c>
      <c r="F16" s="4">
        <v>1</v>
      </c>
      <c r="G16" s="14">
        <v>0.45</v>
      </c>
      <c r="H16" s="14">
        <f>Tabelle523[[#This Row],[Packungs-einheit]]*Tabelle523[[#This Row],[CHF
per Stück.]]</f>
        <v>0.45</v>
      </c>
      <c r="I16" s="29"/>
      <c r="J16" s="16">
        <f>Tabelle523[[#This Row],[Lieferung Packungs-einheit]]*Tabelle523[[#This Row],[CHF per Packungs-einheit]]</f>
        <v>0</v>
      </c>
      <c r="K16" s="16"/>
    </row>
    <row r="17" spans="1:11" ht="18" customHeight="1">
      <c r="A17" s="17">
        <v>100.117</v>
      </c>
      <c r="B17" s="5">
        <v>8714.92</v>
      </c>
      <c r="C17" s="4" t="s">
        <v>27</v>
      </c>
      <c r="D17" s="4" t="s">
        <v>28</v>
      </c>
      <c r="E17" s="4" t="s">
        <v>29</v>
      </c>
      <c r="F17" s="4">
        <v>1</v>
      </c>
      <c r="G17" s="14">
        <v>0.3</v>
      </c>
      <c r="H17" s="14">
        <f>Tabelle523[[#This Row],[Packungs-einheit]]*Tabelle523[[#This Row],[CHF
per Stück.]]</f>
        <v>0.3</v>
      </c>
      <c r="I17" s="29"/>
      <c r="J17" s="16">
        <f>Tabelle523[[#This Row],[Lieferung Packungs-einheit]]*Tabelle523[[#This Row],[CHF per Packungs-einheit]]</f>
        <v>0</v>
      </c>
      <c r="K17" s="16"/>
    </row>
    <row r="18" spans="1:11" ht="18" customHeight="1">
      <c r="A18" s="17" t="s">
        <v>303</v>
      </c>
      <c r="B18" s="5">
        <v>8714.92</v>
      </c>
      <c r="C18" s="4" t="s">
        <v>30</v>
      </c>
      <c r="D18" s="4" t="s">
        <v>31</v>
      </c>
      <c r="E18" s="4" t="s">
        <v>32</v>
      </c>
      <c r="F18" s="4">
        <v>1</v>
      </c>
      <c r="G18" s="14">
        <v>0.5</v>
      </c>
      <c r="H18" s="14">
        <f>Tabelle523[[#This Row],[Packungs-einheit]]*Tabelle523[[#This Row],[CHF
per Stück.]]</f>
        <v>0.5</v>
      </c>
      <c r="I18" s="29"/>
      <c r="J18" s="16">
        <f>Tabelle523[[#This Row],[Lieferung Packungs-einheit]]*Tabelle523[[#This Row],[CHF per Packungs-einheit]]</f>
        <v>0</v>
      </c>
      <c r="K18" s="16"/>
    </row>
    <row r="19" spans="1:11" ht="18" customHeight="1">
      <c r="A19" s="17">
        <v>100.121</v>
      </c>
      <c r="B19" s="5">
        <v>8714.92</v>
      </c>
      <c r="C19" s="4" t="s">
        <v>33</v>
      </c>
      <c r="D19" s="4" t="s">
        <v>34</v>
      </c>
      <c r="E19" s="4" t="s">
        <v>35</v>
      </c>
      <c r="F19" s="4">
        <v>1</v>
      </c>
      <c r="G19" s="14">
        <v>0.5</v>
      </c>
      <c r="H19" s="14">
        <f>Tabelle523[[#This Row],[Packungs-einheit]]*Tabelle523[[#This Row],[CHF
per Stück.]]</f>
        <v>0.5</v>
      </c>
      <c r="I19" s="29"/>
      <c r="J19" s="16">
        <f>Tabelle523[[#This Row],[Lieferung Packungs-einheit]]*Tabelle523[[#This Row],[CHF per Packungs-einheit]]</f>
        <v>0</v>
      </c>
      <c r="K19" s="16"/>
    </row>
    <row r="20" spans="1:11" ht="18" customHeight="1">
      <c r="A20" s="17">
        <v>100.122</v>
      </c>
      <c r="B20" s="5">
        <v>8714.92</v>
      </c>
      <c r="C20" s="4" t="s">
        <v>36</v>
      </c>
      <c r="D20" s="4" t="s">
        <v>37</v>
      </c>
      <c r="E20" s="4" t="s">
        <v>38</v>
      </c>
      <c r="F20" s="4">
        <v>1</v>
      </c>
      <c r="G20" s="14">
        <v>0.45</v>
      </c>
      <c r="H20" s="14">
        <f>Tabelle523[[#This Row],[Packungs-einheit]]*Tabelle523[[#This Row],[CHF
per Stück.]]</f>
        <v>0.45</v>
      </c>
      <c r="I20" s="29"/>
      <c r="J20" s="16">
        <f>Tabelle523[[#This Row],[Lieferung Packungs-einheit]]*Tabelle523[[#This Row],[CHF per Packungs-einheit]]</f>
        <v>0</v>
      </c>
      <c r="K20" s="16"/>
    </row>
    <row r="21" spans="1:11" ht="18" customHeight="1">
      <c r="A21" s="17">
        <v>100.123</v>
      </c>
      <c r="B21" s="5">
        <v>8714.92</v>
      </c>
      <c r="C21" s="4" t="s">
        <v>39</v>
      </c>
      <c r="D21" s="4" t="s">
        <v>40</v>
      </c>
      <c r="E21" s="4" t="s">
        <v>41</v>
      </c>
      <c r="F21" s="4">
        <v>1</v>
      </c>
      <c r="G21" s="14">
        <v>0.3</v>
      </c>
      <c r="H21" s="14">
        <f>Tabelle523[[#This Row],[Packungs-einheit]]*Tabelle523[[#This Row],[CHF
per Stück.]]</f>
        <v>0.3</v>
      </c>
      <c r="I21" s="29"/>
      <c r="J21" s="16">
        <f>Tabelle523[[#This Row],[Lieferung Packungs-einheit]]*Tabelle523[[#This Row],[CHF per Packungs-einheit]]</f>
        <v>0</v>
      </c>
      <c r="K21" s="16"/>
    </row>
    <row r="22" spans="1:11" ht="18" customHeight="1">
      <c r="A22" s="17">
        <v>100.126</v>
      </c>
      <c r="B22" s="5">
        <v>8714.92</v>
      </c>
      <c r="C22" s="4" t="s">
        <v>42</v>
      </c>
      <c r="D22" s="4" t="s">
        <v>43</v>
      </c>
      <c r="E22" s="4" t="s">
        <v>44</v>
      </c>
      <c r="F22" s="4">
        <v>1</v>
      </c>
      <c r="G22" s="14">
        <v>0.5</v>
      </c>
      <c r="H22" s="14">
        <f>Tabelle523[[#This Row],[Packungs-einheit]]*Tabelle523[[#This Row],[CHF
per Stück.]]</f>
        <v>0.5</v>
      </c>
      <c r="I22" s="29"/>
      <c r="J22" s="16">
        <f>Tabelle523[[#This Row],[Lieferung Packungs-einheit]]*Tabelle523[[#This Row],[CHF per Packungs-einheit]]</f>
        <v>0</v>
      </c>
      <c r="K22" s="16"/>
    </row>
    <row r="23" spans="1:11" ht="18" customHeight="1">
      <c r="A23" s="17">
        <v>100.127</v>
      </c>
      <c r="B23" s="5">
        <v>8714.92</v>
      </c>
      <c r="C23" s="4" t="s">
        <v>45</v>
      </c>
      <c r="D23" s="4" t="s">
        <v>46</v>
      </c>
      <c r="E23" s="4" t="s">
        <v>47</v>
      </c>
      <c r="F23" s="4">
        <v>1</v>
      </c>
      <c r="G23" s="14">
        <v>0.5</v>
      </c>
      <c r="H23" s="14">
        <f>Tabelle523[[#This Row],[Packungs-einheit]]*Tabelle523[[#This Row],[CHF
per Stück.]]</f>
        <v>0.5</v>
      </c>
      <c r="I23" s="29"/>
      <c r="J23" s="16">
        <f>Tabelle523[[#This Row],[Lieferung Packungs-einheit]]*Tabelle523[[#This Row],[CHF per Packungs-einheit]]</f>
        <v>0</v>
      </c>
      <c r="K23" s="16"/>
    </row>
    <row r="24" spans="1:11" ht="18" customHeight="1">
      <c r="A24" s="25">
        <v>100.136</v>
      </c>
      <c r="B24" s="13">
        <v>8714.5</v>
      </c>
      <c r="C24" s="27" t="s">
        <v>48</v>
      </c>
      <c r="D24" s="27" t="s">
        <v>49</v>
      </c>
      <c r="E24" s="27" t="s">
        <v>50</v>
      </c>
      <c r="F24" s="27">
        <v>5</v>
      </c>
      <c r="G24" s="14">
        <v>0.15</v>
      </c>
      <c r="H24" s="14">
        <f>Tabelle523[[#This Row],[Packungs-einheit]]*Tabelle523[[#This Row],[CHF
per Stück.]]</f>
        <v>0.75</v>
      </c>
      <c r="I24" s="30"/>
      <c r="J24" s="16">
        <f>Tabelle523[[#This Row],[Lieferung Packungs-einheit]]*Tabelle523[[#This Row],[CHF per Packungs-einheit]]</f>
        <v>0</v>
      </c>
      <c r="K24" s="16"/>
    </row>
    <row r="25" spans="1:11" ht="18" customHeight="1">
      <c r="A25" s="17">
        <v>100.137</v>
      </c>
      <c r="B25" s="5">
        <v>8714.5</v>
      </c>
      <c r="C25" s="27" t="s">
        <v>51</v>
      </c>
      <c r="D25" s="27" t="s">
        <v>52</v>
      </c>
      <c r="E25" s="27" t="s">
        <v>53</v>
      </c>
      <c r="F25" s="27">
        <v>5</v>
      </c>
      <c r="G25" s="14">
        <v>0.15</v>
      </c>
      <c r="H25" s="14">
        <f>Tabelle523[[#This Row],[Packungs-einheit]]*Tabelle523[[#This Row],[CHF
per Stück.]]</f>
        <v>0.75</v>
      </c>
      <c r="I25" s="29"/>
      <c r="J25" s="16">
        <f>Tabelle523[[#This Row],[Lieferung Packungs-einheit]]*Tabelle523[[#This Row],[CHF per Packungs-einheit]]</f>
        <v>0</v>
      </c>
      <c r="K25" s="16"/>
    </row>
    <row r="26" spans="1:11" ht="18" customHeight="1">
      <c r="A26" s="17" t="s">
        <v>304</v>
      </c>
      <c r="B26" s="5">
        <v>8714.5</v>
      </c>
      <c r="C26" s="27" t="s">
        <v>54</v>
      </c>
      <c r="D26" s="27" t="s">
        <v>55</v>
      </c>
      <c r="E26" s="27" t="s">
        <v>54</v>
      </c>
      <c r="F26" s="27">
        <v>5</v>
      </c>
      <c r="G26" s="14">
        <v>0.15</v>
      </c>
      <c r="H26" s="14">
        <f>Tabelle523[[#This Row],[Packungs-einheit]]*Tabelle523[[#This Row],[CHF
per Stück.]]</f>
        <v>0.75</v>
      </c>
      <c r="I26" s="29"/>
      <c r="J26" s="16">
        <f>Tabelle523[[#This Row],[Lieferung Packungs-einheit]]*Tabelle523[[#This Row],[CHF per Packungs-einheit]]</f>
        <v>0</v>
      </c>
      <c r="K26" s="16"/>
    </row>
    <row r="27" spans="1:11" ht="18" customHeight="1">
      <c r="A27" s="17">
        <v>100.143</v>
      </c>
      <c r="B27" s="5">
        <v>8714.5</v>
      </c>
      <c r="C27" s="27" t="s">
        <v>56</v>
      </c>
      <c r="D27" s="27" t="s">
        <v>57</v>
      </c>
      <c r="E27" s="27" t="s">
        <v>56</v>
      </c>
      <c r="F27" s="27">
        <v>5</v>
      </c>
      <c r="G27" s="14">
        <v>0.3</v>
      </c>
      <c r="H27" s="14">
        <f>Tabelle523[[#This Row],[Packungs-einheit]]*Tabelle523[[#This Row],[CHF
per Stück.]]</f>
        <v>1.5</v>
      </c>
      <c r="I27" s="29"/>
      <c r="J27" s="16">
        <f>Tabelle523[[#This Row],[Lieferung Packungs-einheit]]*Tabelle523[[#This Row],[CHF per Packungs-einheit]]</f>
        <v>0</v>
      </c>
      <c r="K27" s="16"/>
    </row>
    <row r="28" spans="1:11" ht="18" customHeight="1">
      <c r="A28" s="17">
        <v>100.14400000000001</v>
      </c>
      <c r="B28" s="5">
        <v>8714.5</v>
      </c>
      <c r="C28" s="27" t="s">
        <v>58</v>
      </c>
      <c r="D28" s="27" t="s">
        <v>59</v>
      </c>
      <c r="E28" s="27" t="s">
        <v>58</v>
      </c>
      <c r="F28" s="27">
        <v>5</v>
      </c>
      <c r="G28" s="14">
        <v>0.15</v>
      </c>
      <c r="H28" s="14">
        <f>Tabelle523[[#This Row],[Packungs-einheit]]*Tabelle523[[#This Row],[CHF
per Stück.]]</f>
        <v>0.75</v>
      </c>
      <c r="I28" s="29"/>
      <c r="J28" s="16">
        <f>Tabelle523[[#This Row],[Lieferung Packungs-einheit]]*Tabelle523[[#This Row],[CHF per Packungs-einheit]]</f>
        <v>0</v>
      </c>
      <c r="K28" s="16"/>
    </row>
    <row r="29" spans="1:11" ht="18" customHeight="1">
      <c r="A29" s="17">
        <v>100.146</v>
      </c>
      <c r="B29" s="5">
        <v>8714.5</v>
      </c>
      <c r="C29" s="27" t="s">
        <v>60</v>
      </c>
      <c r="D29" s="27" t="s">
        <v>61</v>
      </c>
      <c r="E29" s="27" t="s">
        <v>60</v>
      </c>
      <c r="F29" s="27">
        <v>5</v>
      </c>
      <c r="G29" s="14">
        <v>0.3</v>
      </c>
      <c r="H29" s="14">
        <f>Tabelle523[[#This Row],[Packungs-einheit]]*Tabelle523[[#This Row],[CHF
per Stück.]]</f>
        <v>1.5</v>
      </c>
      <c r="I29" s="29"/>
      <c r="J29" s="16">
        <f>Tabelle523[[#This Row],[Lieferung Packungs-einheit]]*Tabelle523[[#This Row],[CHF per Packungs-einheit]]</f>
        <v>0</v>
      </c>
      <c r="K29" s="16"/>
    </row>
    <row r="30" spans="1:11" ht="18" customHeight="1">
      <c r="A30" s="25">
        <v>100.15300000000001</v>
      </c>
      <c r="B30" s="13">
        <v>4013.2</v>
      </c>
      <c r="C30" s="26" t="s">
        <v>62</v>
      </c>
      <c r="D30" s="26" t="s">
        <v>63</v>
      </c>
      <c r="E30" s="26" t="s">
        <v>64</v>
      </c>
      <c r="F30" s="26">
        <v>10</v>
      </c>
      <c r="G30" s="14">
        <v>0.05</v>
      </c>
      <c r="H30" s="14">
        <f>Tabelle523[[#This Row],[Packungs-einheit]]*Tabelle523[[#This Row],[CHF
per Stück.]]</f>
        <v>0.5</v>
      </c>
      <c r="I30" s="30"/>
      <c r="J30" s="16">
        <f>Tabelle523[[#This Row],[Lieferung Packungs-einheit]]*Tabelle523[[#This Row],[CHF per Packungs-einheit]]</f>
        <v>0</v>
      </c>
      <c r="K30" s="16"/>
    </row>
    <row r="31" spans="1:11" ht="18" customHeight="1">
      <c r="A31" s="17">
        <v>100.154</v>
      </c>
      <c r="B31" s="13">
        <v>4013.2</v>
      </c>
      <c r="C31" s="26" t="s">
        <v>65</v>
      </c>
      <c r="D31" s="26" t="s">
        <v>66</v>
      </c>
      <c r="E31" s="26" t="s">
        <v>67</v>
      </c>
      <c r="F31" s="26">
        <v>10</v>
      </c>
      <c r="G31" s="14">
        <v>0.05</v>
      </c>
      <c r="H31" s="14">
        <f>Tabelle523[[#This Row],[Packungs-einheit]]*Tabelle523[[#This Row],[CHF
per Stück.]]</f>
        <v>0.5</v>
      </c>
      <c r="I31" s="29"/>
      <c r="J31" s="16">
        <f>Tabelle523[[#This Row],[Lieferung Packungs-einheit]]*Tabelle523[[#This Row],[CHF per Packungs-einheit]]</f>
        <v>0</v>
      </c>
      <c r="K31" s="16"/>
    </row>
    <row r="32" spans="1:11" ht="18" customHeight="1">
      <c r="A32" s="17">
        <v>100.157</v>
      </c>
      <c r="B32" s="5">
        <v>4013.2</v>
      </c>
      <c r="C32" s="26" t="s">
        <v>68</v>
      </c>
      <c r="D32" s="26" t="s">
        <v>69</v>
      </c>
      <c r="E32" s="26" t="s">
        <v>70</v>
      </c>
      <c r="F32" s="26">
        <v>10</v>
      </c>
      <c r="G32" s="14">
        <v>0.05</v>
      </c>
      <c r="H32" s="14">
        <f>Tabelle523[[#This Row],[Packungs-einheit]]*Tabelle523[[#This Row],[CHF
per Stück.]]</f>
        <v>0.5</v>
      </c>
      <c r="I32" s="29"/>
      <c r="J32" s="16">
        <f>Tabelle523[[#This Row],[Lieferung Packungs-einheit]]*Tabelle523[[#This Row],[CHF per Packungs-einheit]]</f>
        <v>0</v>
      </c>
      <c r="K32" s="16"/>
    </row>
    <row r="33" spans="1:11" ht="18" customHeight="1">
      <c r="A33" s="17" t="s">
        <v>305</v>
      </c>
      <c r="B33" s="5">
        <v>4013.2</v>
      </c>
      <c r="C33" s="26" t="s">
        <v>71</v>
      </c>
      <c r="D33" s="26" t="s">
        <v>72</v>
      </c>
      <c r="E33" s="26" t="s">
        <v>73</v>
      </c>
      <c r="F33" s="26">
        <v>10</v>
      </c>
      <c r="G33" s="14">
        <v>0.05</v>
      </c>
      <c r="H33" s="14">
        <f>Tabelle523[[#This Row],[Packungs-einheit]]*Tabelle523[[#This Row],[CHF
per Stück.]]</f>
        <v>0.5</v>
      </c>
      <c r="I33" s="29"/>
      <c r="J33" s="16">
        <f>Tabelle523[[#This Row],[Lieferung Packungs-einheit]]*Tabelle523[[#This Row],[CHF per Packungs-einheit]]</f>
        <v>0</v>
      </c>
      <c r="K33" s="16"/>
    </row>
    <row r="34" spans="1:11" ht="18" customHeight="1">
      <c r="A34" s="17">
        <v>100.161</v>
      </c>
      <c r="B34" s="5">
        <v>4013.2</v>
      </c>
      <c r="C34" s="26" t="s">
        <v>74</v>
      </c>
      <c r="D34" s="26" t="s">
        <v>75</v>
      </c>
      <c r="E34" s="26" t="s">
        <v>76</v>
      </c>
      <c r="F34" s="26">
        <v>10</v>
      </c>
      <c r="G34" s="14">
        <v>0.05</v>
      </c>
      <c r="H34" s="14">
        <f>Tabelle523[[#This Row],[Packungs-einheit]]*Tabelle523[[#This Row],[CHF
per Stück.]]</f>
        <v>0.5</v>
      </c>
      <c r="I34" s="29"/>
      <c r="J34" s="16">
        <f>Tabelle523[[#This Row],[Lieferung Packungs-einheit]]*Tabelle523[[#This Row],[CHF per Packungs-einheit]]</f>
        <v>0</v>
      </c>
      <c r="K34" s="16"/>
    </row>
    <row r="35" spans="1:11" ht="18" customHeight="1">
      <c r="A35" s="17">
        <v>100.163</v>
      </c>
      <c r="B35" s="5">
        <v>4013.2</v>
      </c>
      <c r="C35" s="26" t="s">
        <v>77</v>
      </c>
      <c r="D35" s="26" t="s">
        <v>78</v>
      </c>
      <c r="E35" s="26" t="s">
        <v>79</v>
      </c>
      <c r="F35" s="26">
        <v>10</v>
      </c>
      <c r="G35" s="14">
        <v>0.25</v>
      </c>
      <c r="H35" s="14">
        <f>Tabelle523[[#This Row],[Packungs-einheit]]*Tabelle523[[#This Row],[CHF
per Stück.]]</f>
        <v>2.5</v>
      </c>
      <c r="I35" s="29"/>
      <c r="J35" s="16">
        <f>Tabelle523[[#This Row],[Lieferung Packungs-einheit]]*Tabelle523[[#This Row],[CHF per Packungs-einheit]]</f>
        <v>0</v>
      </c>
      <c r="K35" s="16"/>
    </row>
    <row r="36" spans="1:11" ht="18" customHeight="1">
      <c r="A36" s="17" t="s">
        <v>306</v>
      </c>
      <c r="B36" s="5">
        <v>8714.99</v>
      </c>
      <c r="C36" s="26" t="s">
        <v>80</v>
      </c>
      <c r="D36" s="26" t="s">
        <v>81</v>
      </c>
      <c r="E36" s="26" t="s">
        <v>82</v>
      </c>
      <c r="F36" s="26">
        <v>10</v>
      </c>
      <c r="G36" s="14">
        <v>0.25</v>
      </c>
      <c r="H36" s="14">
        <f>Tabelle523[[#This Row],[Packungs-einheit]]*Tabelle523[[#This Row],[CHF
per Stück.]]</f>
        <v>2.5</v>
      </c>
      <c r="I36" s="29"/>
      <c r="J36" s="16">
        <f>Tabelle523[[#This Row],[Lieferung Packungs-einheit]]*Tabelle523[[#This Row],[CHF per Packungs-einheit]]</f>
        <v>0</v>
      </c>
      <c r="K36" s="16"/>
    </row>
    <row r="37" spans="1:11" ht="18" customHeight="1">
      <c r="A37" s="17">
        <v>100.215</v>
      </c>
      <c r="B37" s="5">
        <v>8714.99</v>
      </c>
      <c r="C37" s="26" t="s">
        <v>83</v>
      </c>
      <c r="D37" s="26" t="s">
        <v>84</v>
      </c>
      <c r="E37" s="26" t="s">
        <v>85</v>
      </c>
      <c r="F37" s="26">
        <v>10</v>
      </c>
      <c r="G37" s="14">
        <v>0.25</v>
      </c>
      <c r="H37" s="14">
        <f>Tabelle523[[#This Row],[Packungs-einheit]]*Tabelle523[[#This Row],[CHF
per Stück.]]</f>
        <v>2.5</v>
      </c>
      <c r="I37" s="29"/>
      <c r="J37" s="16">
        <f>Tabelle523[[#This Row],[Lieferung Packungs-einheit]]*Tabelle523[[#This Row],[CHF per Packungs-einheit]]</f>
        <v>0</v>
      </c>
      <c r="K37" s="16"/>
    </row>
    <row r="38" spans="1:11" ht="18" customHeight="1">
      <c r="A38" s="17" t="s">
        <v>307</v>
      </c>
      <c r="B38" s="5">
        <v>8714.99</v>
      </c>
      <c r="C38" s="26" t="s">
        <v>86</v>
      </c>
      <c r="D38" s="26" t="s">
        <v>87</v>
      </c>
      <c r="E38" s="26" t="s">
        <v>88</v>
      </c>
      <c r="F38" s="26">
        <v>10</v>
      </c>
      <c r="G38" s="14">
        <v>0.5</v>
      </c>
      <c r="H38" s="14">
        <f>Tabelle523[[#This Row],[Packungs-einheit]]*Tabelle523[[#This Row],[CHF
per Stück.]]</f>
        <v>5</v>
      </c>
      <c r="I38" s="29"/>
      <c r="J38" s="16">
        <f>Tabelle523[[#This Row],[Lieferung Packungs-einheit]]*Tabelle523[[#This Row],[CHF per Packungs-einheit]]</f>
        <v>0</v>
      </c>
      <c r="K38" s="16"/>
    </row>
    <row r="39" spans="1:11" ht="18" customHeight="1">
      <c r="A39" s="17">
        <v>100.22499999999999</v>
      </c>
      <c r="B39" s="5">
        <v>8714.99</v>
      </c>
      <c r="C39" s="26" t="s">
        <v>89</v>
      </c>
      <c r="D39" s="26" t="s">
        <v>90</v>
      </c>
      <c r="E39" s="26" t="s">
        <v>91</v>
      </c>
      <c r="F39" s="26">
        <v>10</v>
      </c>
      <c r="G39" s="14">
        <v>0.3</v>
      </c>
      <c r="H39" s="14">
        <f>Tabelle523[[#This Row],[Packungs-einheit]]*Tabelle523[[#This Row],[CHF
per Stück.]]</f>
        <v>3</v>
      </c>
      <c r="I39" s="29"/>
      <c r="J39" s="16">
        <f>Tabelle523[[#This Row],[Lieferung Packungs-einheit]]*Tabelle523[[#This Row],[CHF per Packungs-einheit]]</f>
        <v>0</v>
      </c>
      <c r="K39" s="16"/>
    </row>
    <row r="40" spans="1:11" ht="18" customHeight="1">
      <c r="A40" s="17" t="s">
        <v>308</v>
      </c>
      <c r="B40" s="5">
        <v>8714.99</v>
      </c>
      <c r="C40" s="27" t="s">
        <v>92</v>
      </c>
      <c r="D40" s="27" t="s">
        <v>93</v>
      </c>
      <c r="E40" s="27" t="s">
        <v>94</v>
      </c>
      <c r="F40" s="27">
        <v>5</v>
      </c>
      <c r="G40" s="14">
        <v>0.5</v>
      </c>
      <c r="H40" s="14">
        <f>Tabelle523[[#This Row],[Packungs-einheit]]*Tabelle523[[#This Row],[CHF
per Stück.]]</f>
        <v>2.5</v>
      </c>
      <c r="I40" s="29"/>
      <c r="J40" s="16">
        <f>Tabelle523[[#This Row],[Lieferung Packungs-einheit]]*Tabelle523[[#This Row],[CHF per Packungs-einheit]]</f>
        <v>0</v>
      </c>
      <c r="K40" s="16"/>
    </row>
    <row r="41" spans="1:11" ht="18" customHeight="1">
      <c r="A41" s="17">
        <v>100.235</v>
      </c>
      <c r="B41" s="5">
        <v>8714.99</v>
      </c>
      <c r="C41" s="26" t="s">
        <v>95</v>
      </c>
      <c r="D41" s="26" t="s">
        <v>96</v>
      </c>
      <c r="E41" s="26" t="s">
        <v>97</v>
      </c>
      <c r="F41" s="26">
        <v>10</v>
      </c>
      <c r="G41" s="14">
        <v>0.3</v>
      </c>
      <c r="H41" s="14">
        <f>Tabelle523[[#This Row],[Packungs-einheit]]*Tabelle523[[#This Row],[CHF
per Stück.]]</f>
        <v>3</v>
      </c>
      <c r="I41" s="29"/>
      <c r="J41" s="16">
        <f>Tabelle523[[#This Row],[Lieferung Packungs-einheit]]*Tabelle523[[#This Row],[CHF per Packungs-einheit]]</f>
        <v>0</v>
      </c>
      <c r="K41" s="16"/>
    </row>
    <row r="42" spans="1:11" ht="18" customHeight="1">
      <c r="A42" s="17" t="s">
        <v>309</v>
      </c>
      <c r="B42" s="5">
        <v>8714.91</v>
      </c>
      <c r="C42" s="26" t="s">
        <v>98</v>
      </c>
      <c r="D42" s="26" t="s">
        <v>99</v>
      </c>
      <c r="E42" s="26" t="s">
        <v>100</v>
      </c>
      <c r="F42" s="26">
        <v>10</v>
      </c>
      <c r="G42" s="14">
        <v>0.5</v>
      </c>
      <c r="H42" s="14">
        <f>Tabelle523[[#This Row],[Packungs-einheit]]*Tabelle523[[#This Row],[CHF
per Stück.]]</f>
        <v>5</v>
      </c>
      <c r="I42" s="29"/>
      <c r="J42" s="16">
        <f>Tabelle523[[#This Row],[Lieferung Packungs-einheit]]*Tabelle523[[#This Row],[CHF per Packungs-einheit]]</f>
        <v>0</v>
      </c>
      <c r="K42" s="16"/>
    </row>
    <row r="43" spans="1:11" ht="18" customHeight="1">
      <c r="A43" s="17">
        <v>100.312</v>
      </c>
      <c r="B43" s="5">
        <v>8714.91</v>
      </c>
      <c r="C43" s="26" t="s">
        <v>101</v>
      </c>
      <c r="D43" s="26" t="s">
        <v>102</v>
      </c>
      <c r="E43" s="26" t="s">
        <v>103</v>
      </c>
      <c r="F43" s="26">
        <v>10</v>
      </c>
      <c r="G43" s="14">
        <v>0.5</v>
      </c>
      <c r="H43" s="14">
        <f>Tabelle523[[#This Row],[Packungs-einheit]]*Tabelle523[[#This Row],[CHF
per Stück.]]</f>
        <v>5</v>
      </c>
      <c r="I43" s="29"/>
      <c r="J43" s="16">
        <f>Tabelle523[[#This Row],[Lieferung Packungs-einheit]]*Tabelle523[[#This Row],[CHF per Packungs-einheit]]</f>
        <v>0</v>
      </c>
      <c r="K43" s="16"/>
    </row>
    <row r="44" spans="1:11" ht="18" customHeight="1">
      <c r="A44" s="17">
        <v>100.31399999999999</v>
      </c>
      <c r="B44" s="5">
        <v>8714.91</v>
      </c>
      <c r="C44" s="26" t="s">
        <v>104</v>
      </c>
      <c r="D44" s="26" t="s">
        <v>105</v>
      </c>
      <c r="E44" s="26" t="s">
        <v>106</v>
      </c>
      <c r="F44" s="26">
        <v>10</v>
      </c>
      <c r="G44" s="14">
        <v>0.5</v>
      </c>
      <c r="H44" s="14">
        <f>Tabelle523[[#This Row],[Packungs-einheit]]*Tabelle523[[#This Row],[CHF
per Stück.]]</f>
        <v>5</v>
      </c>
      <c r="I44" s="29"/>
      <c r="J44" s="16">
        <f>Tabelle523[[#This Row],[Lieferung Packungs-einheit]]*Tabelle523[[#This Row],[CHF per Packungs-einheit]]</f>
        <v>0</v>
      </c>
      <c r="K44" s="16"/>
    </row>
    <row r="45" spans="1:11" ht="18" customHeight="1">
      <c r="A45" s="17">
        <v>100.315</v>
      </c>
      <c r="B45" s="5">
        <v>8714.91</v>
      </c>
      <c r="C45" s="26" t="s">
        <v>107</v>
      </c>
      <c r="D45" s="26" t="s">
        <v>108</v>
      </c>
      <c r="E45" s="26" t="s">
        <v>109</v>
      </c>
      <c r="F45" s="26">
        <v>10</v>
      </c>
      <c r="G45" s="14">
        <v>0.75</v>
      </c>
      <c r="H45" s="14">
        <f>Tabelle523[[#This Row],[Packungs-einheit]]*Tabelle523[[#This Row],[CHF
per Stück.]]</f>
        <v>7.5</v>
      </c>
      <c r="I45" s="29"/>
      <c r="J45" s="16">
        <f>Tabelle523[[#This Row],[Lieferung Packungs-einheit]]*Tabelle523[[#This Row],[CHF per Packungs-einheit]]</f>
        <v>0</v>
      </c>
      <c r="K45" s="16"/>
    </row>
    <row r="46" spans="1:11" ht="18" customHeight="1">
      <c r="A46" s="17">
        <v>100.32299999999999</v>
      </c>
      <c r="B46" s="5">
        <v>8714.91</v>
      </c>
      <c r="C46" s="26" t="s">
        <v>110</v>
      </c>
      <c r="D46" s="26" t="s">
        <v>111</v>
      </c>
      <c r="E46" s="26" t="s">
        <v>112</v>
      </c>
      <c r="F46" s="26">
        <v>10</v>
      </c>
      <c r="G46" s="14">
        <v>0.3</v>
      </c>
      <c r="H46" s="14">
        <f>Tabelle523[[#This Row],[Packungs-einheit]]*Tabelle523[[#This Row],[CHF
per Stück.]]</f>
        <v>3</v>
      </c>
      <c r="I46" s="29"/>
      <c r="J46" s="16">
        <f>Tabelle523[[#This Row],[Lieferung Packungs-einheit]]*Tabelle523[[#This Row],[CHF per Packungs-einheit]]</f>
        <v>0</v>
      </c>
      <c r="K46" s="16"/>
    </row>
    <row r="47" spans="1:11" ht="18" customHeight="1">
      <c r="A47" s="17">
        <v>100.328</v>
      </c>
      <c r="B47" s="5">
        <v>8714.91</v>
      </c>
      <c r="C47" s="26" t="s">
        <v>113</v>
      </c>
      <c r="D47" s="26" t="s">
        <v>114</v>
      </c>
      <c r="E47" s="26" t="s">
        <v>115</v>
      </c>
      <c r="F47" s="26">
        <v>10</v>
      </c>
      <c r="G47" s="14">
        <v>0.2</v>
      </c>
      <c r="H47" s="14">
        <f>Tabelle523[[#This Row],[Packungs-einheit]]*Tabelle523[[#This Row],[CHF
per Stück.]]</f>
        <v>2</v>
      </c>
      <c r="I47" s="29"/>
      <c r="J47" s="16">
        <f>Tabelle523[[#This Row],[Lieferung Packungs-einheit]]*Tabelle523[[#This Row],[CHF per Packungs-einheit]]</f>
        <v>0</v>
      </c>
      <c r="K47" s="16"/>
    </row>
    <row r="48" spans="1:11" ht="18" customHeight="1">
      <c r="A48" s="17">
        <v>100.33199999999999</v>
      </c>
      <c r="B48" s="5">
        <v>8714.91</v>
      </c>
      <c r="C48" s="27" t="s">
        <v>116</v>
      </c>
      <c r="D48" s="27" t="s">
        <v>117</v>
      </c>
      <c r="E48" s="27" t="s">
        <v>118</v>
      </c>
      <c r="F48" s="27">
        <v>5</v>
      </c>
      <c r="G48" s="14">
        <v>0.75</v>
      </c>
      <c r="H48" s="14">
        <f>Tabelle523[[#This Row],[Packungs-einheit]]*Tabelle523[[#This Row],[CHF
per Stück.]]</f>
        <v>3.75</v>
      </c>
      <c r="I48" s="29"/>
      <c r="J48" s="16">
        <f>Tabelle523[[#This Row],[Lieferung Packungs-einheit]]*Tabelle523[[#This Row],[CHF per Packungs-einheit]]</f>
        <v>0</v>
      </c>
      <c r="K48" s="16"/>
    </row>
    <row r="49" spans="1:11" ht="18" customHeight="1">
      <c r="A49" s="17">
        <v>100.336</v>
      </c>
      <c r="B49" s="5">
        <v>8714.91</v>
      </c>
      <c r="C49" s="27" t="s">
        <v>119</v>
      </c>
      <c r="D49" s="27" t="s">
        <v>120</v>
      </c>
      <c r="E49" s="27" t="s">
        <v>121</v>
      </c>
      <c r="F49" s="27">
        <v>5</v>
      </c>
      <c r="G49" s="14">
        <v>0.3</v>
      </c>
      <c r="H49" s="14">
        <f>Tabelle523[[#This Row],[Packungs-einheit]]*Tabelle523[[#This Row],[CHF
per Stück.]]</f>
        <v>1.5</v>
      </c>
      <c r="I49" s="29"/>
      <c r="J49" s="16">
        <f>Tabelle523[[#This Row],[Lieferung Packungs-einheit]]*Tabelle523[[#This Row],[CHF per Packungs-einheit]]</f>
        <v>0</v>
      </c>
      <c r="K49" s="16"/>
    </row>
    <row r="50" spans="1:11" ht="18" customHeight="1">
      <c r="A50" s="25">
        <v>100.337</v>
      </c>
      <c r="B50" s="13">
        <v>8714.91</v>
      </c>
      <c r="C50" s="26" t="s">
        <v>122</v>
      </c>
      <c r="D50" s="26" t="s">
        <v>123</v>
      </c>
      <c r="E50" s="26" t="s">
        <v>124</v>
      </c>
      <c r="F50" s="26">
        <v>10</v>
      </c>
      <c r="G50" s="14">
        <v>0.15</v>
      </c>
      <c r="H50" s="14">
        <f>Tabelle523[[#This Row],[Packungs-einheit]]*Tabelle523[[#This Row],[CHF
per Stück.]]</f>
        <v>1.5</v>
      </c>
      <c r="I50" s="30"/>
      <c r="J50" s="16">
        <f>Tabelle523[[#This Row],[Lieferung Packungs-einheit]]*Tabelle523[[#This Row],[CHF per Packungs-einheit]]</f>
        <v>0</v>
      </c>
      <c r="K50" s="16"/>
    </row>
    <row r="51" spans="1:11" ht="18" customHeight="1">
      <c r="A51" s="17">
        <v>100.342</v>
      </c>
      <c r="B51" s="5">
        <v>8714.91</v>
      </c>
      <c r="C51" s="27" t="s">
        <v>125</v>
      </c>
      <c r="D51" s="27" t="s">
        <v>126</v>
      </c>
      <c r="E51" s="27" t="s">
        <v>127</v>
      </c>
      <c r="F51" s="27">
        <v>5</v>
      </c>
      <c r="G51" s="14">
        <v>0.5</v>
      </c>
      <c r="H51" s="14">
        <f>Tabelle523[[#This Row],[Packungs-einheit]]*Tabelle523[[#This Row],[CHF
per Stück.]]</f>
        <v>2.5</v>
      </c>
      <c r="I51" s="29"/>
      <c r="J51" s="16">
        <f>Tabelle523[[#This Row],[Lieferung Packungs-einheit]]*Tabelle523[[#This Row],[CHF per Packungs-einheit]]</f>
        <v>0</v>
      </c>
      <c r="K51" s="16"/>
    </row>
    <row r="52" spans="1:11" ht="18" customHeight="1">
      <c r="A52" s="17">
        <v>100.34399999999999</v>
      </c>
      <c r="B52" s="5">
        <v>8714.91</v>
      </c>
      <c r="C52" s="27" t="s">
        <v>128</v>
      </c>
      <c r="D52" s="27" t="s">
        <v>129</v>
      </c>
      <c r="E52" s="27" t="s">
        <v>130</v>
      </c>
      <c r="F52" s="27">
        <v>5</v>
      </c>
      <c r="G52" s="14">
        <v>0.5</v>
      </c>
      <c r="H52" s="14">
        <f>Tabelle523[[#This Row],[Packungs-einheit]]*Tabelle523[[#This Row],[CHF
per Stück.]]</f>
        <v>2.5</v>
      </c>
      <c r="I52" s="29"/>
      <c r="J52" s="16">
        <f>Tabelle523[[#This Row],[Lieferung Packungs-einheit]]*Tabelle523[[#This Row],[CHF per Packungs-einheit]]</f>
        <v>0</v>
      </c>
      <c r="K52" s="16"/>
    </row>
    <row r="53" spans="1:11" ht="18" customHeight="1">
      <c r="A53" s="17" t="s">
        <v>310</v>
      </c>
      <c r="B53" s="5">
        <v>8714.91</v>
      </c>
      <c r="C53" s="26" t="s">
        <v>131</v>
      </c>
      <c r="D53" s="26" t="s">
        <v>132</v>
      </c>
      <c r="E53" s="26" t="s">
        <v>133</v>
      </c>
      <c r="F53" s="26">
        <v>10</v>
      </c>
      <c r="G53" s="14">
        <v>0.3</v>
      </c>
      <c r="H53" s="14">
        <f>Tabelle523[[#This Row],[Packungs-einheit]]*Tabelle523[[#This Row],[CHF
per Stück.]]</f>
        <v>3</v>
      </c>
      <c r="I53" s="29"/>
      <c r="J53" s="16">
        <f>Tabelle523[[#This Row],[Lieferung Packungs-einheit]]*Tabelle523[[#This Row],[CHF per Packungs-einheit]]</f>
        <v>0</v>
      </c>
      <c r="K53" s="16"/>
    </row>
    <row r="54" spans="1:11" ht="18" customHeight="1">
      <c r="A54" s="17">
        <v>100.351</v>
      </c>
      <c r="B54" s="5">
        <v>8714.91</v>
      </c>
      <c r="C54" s="26" t="s">
        <v>134</v>
      </c>
      <c r="D54" s="26" t="s">
        <v>135</v>
      </c>
      <c r="E54" s="26" t="s">
        <v>136</v>
      </c>
      <c r="F54" s="26">
        <v>10</v>
      </c>
      <c r="G54" s="14">
        <v>0.3</v>
      </c>
      <c r="H54" s="14">
        <f>Tabelle523[[#This Row],[Packungs-einheit]]*Tabelle523[[#This Row],[CHF
per Stück.]]</f>
        <v>3</v>
      </c>
      <c r="I54" s="29"/>
      <c r="J54" s="16">
        <f>Tabelle523[[#This Row],[Lieferung Packungs-einheit]]*Tabelle523[[#This Row],[CHF per Packungs-einheit]]</f>
        <v>0</v>
      </c>
      <c r="K54" s="16"/>
    </row>
    <row r="55" spans="1:11" ht="18" customHeight="1">
      <c r="A55" s="17">
        <v>100.35599999999999</v>
      </c>
      <c r="B55" s="5">
        <v>8714.91</v>
      </c>
      <c r="C55" s="26" t="s">
        <v>137</v>
      </c>
      <c r="D55" s="26" t="s">
        <v>138</v>
      </c>
      <c r="E55" s="26" t="s">
        <v>139</v>
      </c>
      <c r="F55" s="26">
        <v>10</v>
      </c>
      <c r="G55" s="14">
        <v>0.3</v>
      </c>
      <c r="H55" s="14">
        <f>Tabelle523[[#This Row],[Packungs-einheit]]*Tabelle523[[#This Row],[CHF
per Stück.]]</f>
        <v>3</v>
      </c>
      <c r="I55" s="29"/>
      <c r="J55" s="16">
        <f>Tabelle523[[#This Row],[Lieferung Packungs-einheit]]*Tabelle523[[#This Row],[CHF per Packungs-einheit]]</f>
        <v>0</v>
      </c>
      <c r="K55" s="16"/>
    </row>
    <row r="56" spans="1:11" ht="18" customHeight="1">
      <c r="A56" s="17">
        <v>100.358</v>
      </c>
      <c r="B56" s="5">
        <v>8714.91</v>
      </c>
      <c r="C56" s="26" t="s">
        <v>140</v>
      </c>
      <c r="D56" s="26" t="s">
        <v>141</v>
      </c>
      <c r="E56" s="26" t="s">
        <v>142</v>
      </c>
      <c r="F56" s="26">
        <v>10</v>
      </c>
      <c r="G56" s="14">
        <v>0.3</v>
      </c>
      <c r="H56" s="14">
        <f>Tabelle523[[#This Row],[Packungs-einheit]]*Tabelle523[[#This Row],[CHF
per Stück.]]</f>
        <v>3</v>
      </c>
      <c r="I56" s="29"/>
      <c r="J56" s="16">
        <f>Tabelle523[[#This Row],[Lieferung Packungs-einheit]]*Tabelle523[[#This Row],[CHF per Packungs-einheit]]</f>
        <v>0</v>
      </c>
      <c r="K56" s="16"/>
    </row>
    <row r="57" spans="1:11" ht="18" customHeight="1">
      <c r="A57" s="17">
        <v>100.363</v>
      </c>
      <c r="B57" s="5">
        <v>8714.91</v>
      </c>
      <c r="C57" s="27" t="s">
        <v>143</v>
      </c>
      <c r="D57" s="27" t="s">
        <v>144</v>
      </c>
      <c r="E57" s="27" t="s">
        <v>145</v>
      </c>
      <c r="F57" s="27">
        <v>5</v>
      </c>
      <c r="G57" s="14">
        <v>0.3</v>
      </c>
      <c r="H57" s="14">
        <f>Tabelle523[[#This Row],[Packungs-einheit]]*Tabelle523[[#This Row],[CHF
per Stück.]]</f>
        <v>1.5</v>
      </c>
      <c r="I57" s="29"/>
      <c r="J57" s="16">
        <f>Tabelle523[[#This Row],[Lieferung Packungs-einheit]]*Tabelle523[[#This Row],[CHF per Packungs-einheit]]</f>
        <v>0</v>
      </c>
      <c r="K57" s="16"/>
    </row>
    <row r="58" spans="1:11" ht="18" customHeight="1">
      <c r="A58" s="17">
        <v>100.36499999999999</v>
      </c>
      <c r="B58" s="5">
        <v>8714.91</v>
      </c>
      <c r="C58" s="27" t="s">
        <v>146</v>
      </c>
      <c r="D58" s="27" t="s">
        <v>147</v>
      </c>
      <c r="E58" s="27" t="s">
        <v>148</v>
      </c>
      <c r="F58" s="27">
        <v>5</v>
      </c>
      <c r="G58" s="14">
        <v>0.3</v>
      </c>
      <c r="H58" s="14">
        <f>Tabelle523[[#This Row],[Packungs-einheit]]*Tabelle523[[#This Row],[CHF
per Stück.]]</f>
        <v>1.5</v>
      </c>
      <c r="I58" s="29"/>
      <c r="J58" s="16">
        <f>Tabelle523[[#This Row],[Lieferung Packungs-einheit]]*Tabelle523[[#This Row],[CHF per Packungs-einheit]]</f>
        <v>0</v>
      </c>
      <c r="K58" s="16"/>
    </row>
    <row r="59" spans="1:11" ht="18" customHeight="1">
      <c r="A59" s="17">
        <v>100.367</v>
      </c>
      <c r="B59" s="5">
        <v>8714.91</v>
      </c>
      <c r="C59" s="27" t="s">
        <v>149</v>
      </c>
      <c r="D59" s="27" t="s">
        <v>150</v>
      </c>
      <c r="E59" s="27" t="s">
        <v>151</v>
      </c>
      <c r="F59" s="27">
        <v>5</v>
      </c>
      <c r="G59" s="14">
        <v>0.3</v>
      </c>
      <c r="H59" s="14">
        <f>Tabelle523[[#This Row],[Packungs-einheit]]*Tabelle523[[#This Row],[CHF
per Stück.]]</f>
        <v>1.5</v>
      </c>
      <c r="I59" s="29"/>
      <c r="J59" s="16">
        <f>Tabelle523[[#This Row],[Lieferung Packungs-einheit]]*Tabelle523[[#This Row],[CHF per Packungs-einheit]]</f>
        <v>0</v>
      </c>
      <c r="K59" s="16"/>
    </row>
    <row r="60" spans="1:11" ht="18" customHeight="1">
      <c r="A60" s="25">
        <v>100.36799999999999</v>
      </c>
      <c r="B60" s="13">
        <v>8714.91</v>
      </c>
      <c r="C60" s="27" t="s">
        <v>152</v>
      </c>
      <c r="D60" s="27" t="s">
        <v>153</v>
      </c>
      <c r="E60" s="27" t="s">
        <v>154</v>
      </c>
      <c r="F60" s="27">
        <v>5</v>
      </c>
      <c r="G60" s="14">
        <v>0.3</v>
      </c>
      <c r="H60" s="14">
        <f>Tabelle523[[#This Row],[Packungs-einheit]]*Tabelle523[[#This Row],[CHF
per Stück.]]</f>
        <v>1.5</v>
      </c>
      <c r="I60" s="30"/>
      <c r="J60" s="16">
        <f>Tabelle523[[#This Row],[Lieferung Packungs-einheit]]*Tabelle523[[#This Row],[CHF per Packungs-einheit]]</f>
        <v>0</v>
      </c>
      <c r="K60" s="16"/>
    </row>
    <row r="61" spans="1:11" ht="18" customHeight="1">
      <c r="A61" s="25">
        <v>100.369</v>
      </c>
      <c r="B61" s="18">
        <v>8714.91</v>
      </c>
      <c r="C61" s="27" t="s">
        <v>155</v>
      </c>
      <c r="D61" s="27" t="s">
        <v>156</v>
      </c>
      <c r="E61" s="27" t="s">
        <v>157</v>
      </c>
      <c r="F61" s="27">
        <v>5</v>
      </c>
      <c r="G61" s="14">
        <v>0.3</v>
      </c>
      <c r="H61" s="14">
        <f>Tabelle523[[#This Row],[Packungs-einheit]]*Tabelle523[[#This Row],[CHF
per Stück.]]</f>
        <v>1.5</v>
      </c>
      <c r="I61" s="30"/>
      <c r="J61" s="16">
        <f>Tabelle523[[#This Row],[Lieferung Packungs-einheit]]*Tabelle523[[#This Row],[CHF per Packungs-einheit]]</f>
        <v>0</v>
      </c>
      <c r="K61" s="16"/>
    </row>
    <row r="62" spans="1:11" ht="18" customHeight="1">
      <c r="A62" s="17" t="s">
        <v>311</v>
      </c>
      <c r="B62" s="5">
        <v>8714.91</v>
      </c>
      <c r="C62" s="26" t="s">
        <v>158</v>
      </c>
      <c r="D62" s="26" t="s">
        <v>159</v>
      </c>
      <c r="E62" s="26" t="s">
        <v>160</v>
      </c>
      <c r="F62" s="26">
        <v>10</v>
      </c>
      <c r="G62" s="14">
        <v>0.2</v>
      </c>
      <c r="H62" s="14">
        <f>Tabelle523[[#This Row],[Packungs-einheit]]*Tabelle523[[#This Row],[CHF
per Stück.]]</f>
        <v>2</v>
      </c>
      <c r="I62" s="29"/>
      <c r="J62" s="16">
        <f>Tabelle523[[#This Row],[Lieferung Packungs-einheit]]*Tabelle523[[#This Row],[CHF per Packungs-einheit]]</f>
        <v>0</v>
      </c>
      <c r="K62" s="16"/>
    </row>
    <row r="63" spans="1:11" ht="18" customHeight="1">
      <c r="A63" s="25">
        <v>100.371</v>
      </c>
      <c r="B63" s="18">
        <v>8714.91</v>
      </c>
      <c r="C63" s="26" t="s">
        <v>161</v>
      </c>
      <c r="D63" s="26" t="s">
        <v>162</v>
      </c>
      <c r="E63" s="26" t="s">
        <v>163</v>
      </c>
      <c r="F63" s="26">
        <v>10</v>
      </c>
      <c r="G63" s="14">
        <v>0.3</v>
      </c>
      <c r="H63" s="14">
        <f>Tabelle523[[#This Row],[Packungs-einheit]]*Tabelle523[[#This Row],[CHF
per Stück.]]</f>
        <v>3</v>
      </c>
      <c r="I63" s="30"/>
      <c r="J63" s="16">
        <f>Tabelle523[[#This Row],[Lieferung Packungs-einheit]]*Tabelle523[[#This Row],[CHF per Packungs-einheit]]</f>
        <v>0</v>
      </c>
      <c r="K63" s="16"/>
    </row>
    <row r="64" spans="1:11" ht="18" customHeight="1">
      <c r="A64" s="25">
        <v>100.372</v>
      </c>
      <c r="B64" s="18">
        <v>8714.91</v>
      </c>
      <c r="C64" s="26" t="s">
        <v>164</v>
      </c>
      <c r="D64" s="26" t="s">
        <v>165</v>
      </c>
      <c r="E64" s="26" t="s">
        <v>166</v>
      </c>
      <c r="F64" s="26">
        <v>10</v>
      </c>
      <c r="G64" s="14">
        <v>0.3</v>
      </c>
      <c r="H64" s="14">
        <f>Tabelle523[[#This Row],[Packungs-einheit]]*Tabelle523[[#This Row],[CHF
per Stück.]]</f>
        <v>3</v>
      </c>
      <c r="I64" s="30"/>
      <c r="J64" s="16">
        <f>Tabelle523[[#This Row],[Lieferung Packungs-einheit]]*Tabelle523[[#This Row],[CHF per Packungs-einheit]]</f>
        <v>0</v>
      </c>
      <c r="K64" s="16"/>
    </row>
    <row r="65" spans="1:11" ht="18" customHeight="1">
      <c r="A65" s="25">
        <v>100.373</v>
      </c>
      <c r="B65" s="18">
        <v>8714.91</v>
      </c>
      <c r="C65" s="26" t="s">
        <v>167</v>
      </c>
      <c r="D65" s="26" t="s">
        <v>168</v>
      </c>
      <c r="E65" s="26" t="s">
        <v>169</v>
      </c>
      <c r="F65" s="26">
        <v>10</v>
      </c>
      <c r="G65" s="14">
        <v>0.3</v>
      </c>
      <c r="H65" s="14">
        <f>Tabelle523[[#This Row],[Packungs-einheit]]*Tabelle523[[#This Row],[CHF
per Stück.]]</f>
        <v>3</v>
      </c>
      <c r="I65" s="30"/>
      <c r="J65" s="16">
        <f>Tabelle523[[#This Row],[Lieferung Packungs-einheit]]*Tabelle523[[#This Row],[CHF per Packungs-einheit]]</f>
        <v>0</v>
      </c>
      <c r="K65" s="16"/>
    </row>
    <row r="66" spans="1:11" ht="18" customHeight="1">
      <c r="A66" s="17">
        <v>100.375</v>
      </c>
      <c r="B66" s="5">
        <v>8714.91</v>
      </c>
      <c r="C66" s="26" t="s">
        <v>170</v>
      </c>
      <c r="D66" s="26" t="s">
        <v>171</v>
      </c>
      <c r="E66" s="26" t="s">
        <v>172</v>
      </c>
      <c r="F66" s="26">
        <v>10</v>
      </c>
      <c r="G66" s="14">
        <v>0.3</v>
      </c>
      <c r="H66" s="14">
        <f>Tabelle523[[#This Row],[Packungs-einheit]]*Tabelle523[[#This Row],[CHF
per Stück.]]</f>
        <v>3</v>
      </c>
      <c r="I66" s="29"/>
      <c r="J66" s="16">
        <f>Tabelle523[[#This Row],[Lieferung Packungs-einheit]]*Tabelle523[[#This Row],[CHF per Packungs-einheit]]</f>
        <v>0</v>
      </c>
      <c r="K66" s="16"/>
    </row>
    <row r="67" spans="1:11" ht="18" customHeight="1">
      <c r="A67" s="17">
        <v>100.377</v>
      </c>
      <c r="B67" s="5">
        <v>8714.91</v>
      </c>
      <c r="C67" s="26" t="s">
        <v>173</v>
      </c>
      <c r="D67" s="26" t="s">
        <v>174</v>
      </c>
      <c r="E67" s="26" t="s">
        <v>175</v>
      </c>
      <c r="F67" s="26">
        <v>10</v>
      </c>
      <c r="G67" s="14">
        <v>0.5</v>
      </c>
      <c r="H67" s="14">
        <f>Tabelle523[[#This Row],[Packungs-einheit]]*Tabelle523[[#This Row],[CHF
per Stück.]]</f>
        <v>5</v>
      </c>
      <c r="I67" s="29"/>
      <c r="J67" s="16">
        <f>Tabelle523[[#This Row],[Lieferung Packungs-einheit]]*Tabelle523[[#This Row],[CHF per Packungs-einheit]]</f>
        <v>0</v>
      </c>
      <c r="K67" s="16"/>
    </row>
    <row r="68" spans="1:11" ht="18" customHeight="1">
      <c r="A68" s="17">
        <v>100.379</v>
      </c>
      <c r="B68" s="5">
        <v>8714.91</v>
      </c>
      <c r="C68" s="26" t="s">
        <v>176</v>
      </c>
      <c r="D68" s="26" t="s">
        <v>177</v>
      </c>
      <c r="E68" s="26" t="s">
        <v>178</v>
      </c>
      <c r="F68" s="26">
        <v>10</v>
      </c>
      <c r="G68" s="14">
        <v>0.5</v>
      </c>
      <c r="H68" s="14">
        <f>Tabelle523[[#This Row],[Packungs-einheit]]*Tabelle523[[#This Row],[CHF
per Stück.]]</f>
        <v>5</v>
      </c>
      <c r="I68" s="29"/>
      <c r="J68" s="16">
        <f>Tabelle523[[#This Row],[Lieferung Packungs-einheit]]*Tabelle523[[#This Row],[CHF per Packungs-einheit]]</f>
        <v>0</v>
      </c>
      <c r="K68" s="16"/>
    </row>
    <row r="69" spans="1:11" ht="18" customHeight="1">
      <c r="A69" s="25">
        <v>100.40900000000001</v>
      </c>
      <c r="B69" s="18">
        <v>8714.91</v>
      </c>
      <c r="C69" s="4" t="s">
        <v>179</v>
      </c>
      <c r="D69" s="4" t="s">
        <v>180</v>
      </c>
      <c r="E69" s="4" t="s">
        <v>181</v>
      </c>
      <c r="F69" s="4">
        <v>1</v>
      </c>
      <c r="G69" s="14">
        <v>0.5</v>
      </c>
      <c r="H69" s="14">
        <f>Tabelle523[[#This Row],[Packungs-einheit]]*Tabelle523[[#This Row],[CHF
per Stück.]]</f>
        <v>0.5</v>
      </c>
      <c r="I69" s="30"/>
      <c r="J69" s="16">
        <f>Tabelle523[[#This Row],[Lieferung Packungs-einheit]]*Tabelle523[[#This Row],[CHF per Packungs-einheit]]</f>
        <v>0</v>
      </c>
      <c r="K69" s="16"/>
    </row>
    <row r="70" spans="1:11" ht="18" customHeight="1">
      <c r="A70" s="17" t="s">
        <v>312</v>
      </c>
      <c r="B70" s="5">
        <v>8714.91</v>
      </c>
      <c r="C70" s="4" t="s">
        <v>182</v>
      </c>
      <c r="D70" s="4" t="s">
        <v>183</v>
      </c>
      <c r="E70" s="4" t="s">
        <v>184</v>
      </c>
      <c r="F70" s="4">
        <v>1</v>
      </c>
      <c r="G70" s="14">
        <v>0.5</v>
      </c>
      <c r="H70" s="14">
        <f>Tabelle523[[#This Row],[Packungs-einheit]]*Tabelle523[[#This Row],[CHF
per Stück.]]</f>
        <v>0.5</v>
      </c>
      <c r="I70" s="29"/>
      <c r="J70" s="16">
        <f>Tabelle523[[#This Row],[Lieferung Packungs-einheit]]*Tabelle523[[#This Row],[CHF per Packungs-einheit]]</f>
        <v>0</v>
      </c>
      <c r="K70" s="16"/>
    </row>
    <row r="71" spans="1:11" ht="18" customHeight="1">
      <c r="A71" s="17">
        <v>100.413</v>
      </c>
      <c r="B71" s="5">
        <v>8714.91</v>
      </c>
      <c r="C71" s="4" t="s">
        <v>185</v>
      </c>
      <c r="D71" s="4" t="s">
        <v>186</v>
      </c>
      <c r="E71" s="4" t="s">
        <v>187</v>
      </c>
      <c r="F71" s="4">
        <v>1</v>
      </c>
      <c r="G71" s="14">
        <v>0.5</v>
      </c>
      <c r="H71" s="14">
        <f>Tabelle523[[#This Row],[Packungs-einheit]]*Tabelle523[[#This Row],[CHF
per Stück.]]</f>
        <v>0.5</v>
      </c>
      <c r="I71" s="29"/>
      <c r="J71" s="16">
        <f>Tabelle523[[#This Row],[Lieferung Packungs-einheit]]*Tabelle523[[#This Row],[CHF per Packungs-einheit]]</f>
        <v>0</v>
      </c>
      <c r="K71" s="16"/>
    </row>
    <row r="72" spans="1:11" ht="18" customHeight="1">
      <c r="A72" s="17" t="s">
        <v>313</v>
      </c>
      <c r="B72" s="5">
        <v>8714.91</v>
      </c>
      <c r="C72" s="4" t="s">
        <v>188</v>
      </c>
      <c r="D72" s="4" t="s">
        <v>189</v>
      </c>
      <c r="E72" s="4" t="s">
        <v>190</v>
      </c>
      <c r="F72" s="4">
        <v>1</v>
      </c>
      <c r="G72" s="14">
        <v>0.75</v>
      </c>
      <c r="H72" s="14">
        <f>Tabelle523[[#This Row],[Packungs-einheit]]*Tabelle523[[#This Row],[CHF
per Stück.]]</f>
        <v>0.75</v>
      </c>
      <c r="I72" s="29"/>
      <c r="J72" s="16">
        <f>Tabelle523[[#This Row],[Lieferung Packungs-einheit]]*Tabelle523[[#This Row],[CHF per Packungs-einheit]]</f>
        <v>0</v>
      </c>
      <c r="K72" s="16"/>
    </row>
    <row r="73" spans="1:11" ht="18" customHeight="1">
      <c r="A73" s="17" t="s">
        <v>314</v>
      </c>
      <c r="B73" s="5">
        <v>8714.91</v>
      </c>
      <c r="C73" s="4" t="s">
        <v>191</v>
      </c>
      <c r="D73" s="4" t="s">
        <v>192</v>
      </c>
      <c r="E73" s="4" t="s">
        <v>193</v>
      </c>
      <c r="F73" s="4">
        <v>1</v>
      </c>
      <c r="G73" s="14">
        <v>0.5</v>
      </c>
      <c r="H73" s="14">
        <f>Tabelle523[[#This Row],[Packungs-einheit]]*Tabelle523[[#This Row],[CHF
per Stück.]]</f>
        <v>0.5</v>
      </c>
      <c r="I73" s="29"/>
      <c r="J73" s="16">
        <f>Tabelle523[[#This Row],[Lieferung Packungs-einheit]]*Tabelle523[[#This Row],[CHF per Packungs-einheit]]</f>
        <v>0</v>
      </c>
      <c r="K73" s="16"/>
    </row>
    <row r="74" spans="1:11" ht="18" customHeight="1">
      <c r="A74" s="17">
        <v>100.43300000000001</v>
      </c>
      <c r="B74" s="5">
        <v>8714.91</v>
      </c>
      <c r="C74" s="4" t="s">
        <v>194</v>
      </c>
      <c r="D74" s="4" t="s">
        <v>195</v>
      </c>
      <c r="E74" s="4" t="s">
        <v>196</v>
      </c>
      <c r="F74" s="4">
        <v>1</v>
      </c>
      <c r="G74" s="14">
        <v>0.5</v>
      </c>
      <c r="H74" s="14">
        <f>Tabelle523[[#This Row],[Packungs-einheit]]*Tabelle523[[#This Row],[CHF
per Stück.]]</f>
        <v>0.5</v>
      </c>
      <c r="I74" s="29"/>
      <c r="J74" s="16">
        <f>Tabelle523[[#This Row],[Lieferung Packungs-einheit]]*Tabelle523[[#This Row],[CHF per Packungs-einheit]]</f>
        <v>0</v>
      </c>
      <c r="K74" s="16"/>
    </row>
    <row r="75" spans="1:11" ht="18" customHeight="1">
      <c r="A75" s="17" t="s">
        <v>315</v>
      </c>
      <c r="B75" s="5">
        <v>8714.91</v>
      </c>
      <c r="C75" s="4" t="s">
        <v>197</v>
      </c>
      <c r="D75" s="4" t="s">
        <v>198</v>
      </c>
      <c r="E75" s="4" t="s">
        <v>199</v>
      </c>
      <c r="F75" s="4">
        <v>1</v>
      </c>
      <c r="G75" s="14">
        <v>0.75</v>
      </c>
      <c r="H75" s="14">
        <f>Tabelle523[[#This Row],[Packungs-einheit]]*Tabelle523[[#This Row],[CHF
per Stück.]]</f>
        <v>0.75</v>
      </c>
      <c r="I75" s="29"/>
      <c r="J75" s="16">
        <f>Tabelle523[[#This Row],[Lieferung Packungs-einheit]]*Tabelle523[[#This Row],[CHF per Packungs-einheit]]</f>
        <v>0</v>
      </c>
      <c r="K75" s="16"/>
    </row>
    <row r="76" spans="1:11" ht="18" customHeight="1">
      <c r="A76" s="17" t="s">
        <v>316</v>
      </c>
      <c r="B76" s="5">
        <v>8714.91</v>
      </c>
      <c r="C76" s="26" t="s">
        <v>200</v>
      </c>
      <c r="D76" s="26" t="s">
        <v>201</v>
      </c>
      <c r="E76" s="26" t="s">
        <v>202</v>
      </c>
      <c r="F76" s="26">
        <v>10</v>
      </c>
      <c r="G76" s="14">
        <v>0.5</v>
      </c>
      <c r="H76" s="14">
        <f>Tabelle523[[#This Row],[Packungs-einheit]]*Tabelle523[[#This Row],[CHF
per Stück.]]</f>
        <v>5</v>
      </c>
      <c r="I76" s="29"/>
      <c r="J76" s="16">
        <f>Tabelle523[[#This Row],[Lieferung Packungs-einheit]]*Tabelle523[[#This Row],[CHF per Packungs-einheit]]</f>
        <v>0</v>
      </c>
      <c r="K76" s="16"/>
    </row>
    <row r="77" spans="1:11" ht="18" customHeight="1">
      <c r="A77" s="17">
        <v>100.505</v>
      </c>
      <c r="B77" s="5">
        <v>8714.91</v>
      </c>
      <c r="C77" s="4" t="s">
        <v>203</v>
      </c>
      <c r="D77" s="4" t="s">
        <v>204</v>
      </c>
      <c r="E77" s="4" t="s">
        <v>205</v>
      </c>
      <c r="F77" s="4">
        <v>1</v>
      </c>
      <c r="G77" s="14">
        <v>0.5</v>
      </c>
      <c r="H77" s="14">
        <f>Tabelle523[[#This Row],[Packungs-einheit]]*Tabelle523[[#This Row],[CHF
per Stück.]]</f>
        <v>0.5</v>
      </c>
      <c r="I77" s="29"/>
      <c r="J77" s="16">
        <f>Tabelle523[[#This Row],[Lieferung Packungs-einheit]]*Tabelle523[[#This Row],[CHF per Packungs-einheit]]</f>
        <v>0</v>
      </c>
      <c r="K77" s="16"/>
    </row>
    <row r="78" spans="1:11" ht="18" customHeight="1">
      <c r="A78" s="17">
        <v>100.506</v>
      </c>
      <c r="B78" s="5">
        <v>8714.91</v>
      </c>
      <c r="C78" s="4" t="s">
        <v>206</v>
      </c>
      <c r="D78" s="4" t="s">
        <v>207</v>
      </c>
      <c r="E78" s="4" t="s">
        <v>208</v>
      </c>
      <c r="F78" s="4">
        <v>1</v>
      </c>
      <c r="G78" s="14">
        <v>0.5</v>
      </c>
      <c r="H78" s="14">
        <f>Tabelle523[[#This Row],[Packungs-einheit]]*Tabelle523[[#This Row],[CHF
per Stück.]]</f>
        <v>0.5</v>
      </c>
      <c r="I78" s="29"/>
      <c r="J78" s="16">
        <f>Tabelle523[[#This Row],[Lieferung Packungs-einheit]]*Tabelle523[[#This Row],[CHF per Packungs-einheit]]</f>
        <v>0</v>
      </c>
      <c r="K78" s="16"/>
    </row>
    <row r="79" spans="1:11" ht="18" customHeight="1">
      <c r="A79" s="17" t="s">
        <v>317</v>
      </c>
      <c r="B79" s="5">
        <v>8714.99</v>
      </c>
      <c r="C79" s="26" t="s">
        <v>209</v>
      </c>
      <c r="D79" s="26" t="s">
        <v>210</v>
      </c>
      <c r="E79" s="26" t="s">
        <v>211</v>
      </c>
      <c r="F79" s="26">
        <v>10</v>
      </c>
      <c r="G79" s="14">
        <v>0.4</v>
      </c>
      <c r="H79" s="14">
        <f>Tabelle523[[#This Row],[Packungs-einheit]]*Tabelle523[[#This Row],[CHF
per Stück.]]</f>
        <v>4</v>
      </c>
      <c r="I79" s="29"/>
      <c r="J79" s="16">
        <f>Tabelle523[[#This Row],[Lieferung Packungs-einheit]]*Tabelle523[[#This Row],[CHF per Packungs-einheit]]</f>
        <v>0</v>
      </c>
      <c r="K79" s="16"/>
    </row>
    <row r="80" spans="1:11" ht="18" customHeight="1">
      <c r="A80" s="17">
        <v>100.512</v>
      </c>
      <c r="B80" s="5">
        <v>8714.99</v>
      </c>
      <c r="C80" s="26" t="s">
        <v>212</v>
      </c>
      <c r="D80" s="26" t="s">
        <v>213</v>
      </c>
      <c r="E80" s="26" t="s">
        <v>214</v>
      </c>
      <c r="F80" s="26">
        <v>10</v>
      </c>
      <c r="G80" s="14">
        <v>0.5</v>
      </c>
      <c r="H80" s="14">
        <f>Tabelle523[[#This Row],[Packungs-einheit]]*Tabelle523[[#This Row],[CHF
per Stück.]]</f>
        <v>5</v>
      </c>
      <c r="I80" s="29"/>
      <c r="J80" s="16">
        <f>Tabelle523[[#This Row],[Lieferung Packungs-einheit]]*Tabelle523[[#This Row],[CHF per Packungs-einheit]]</f>
        <v>0</v>
      </c>
      <c r="K80" s="16"/>
    </row>
    <row r="81" spans="1:11" ht="18" customHeight="1">
      <c r="A81" s="17">
        <v>100.518</v>
      </c>
      <c r="B81" s="5">
        <v>8714.91</v>
      </c>
      <c r="C81" s="26" t="s">
        <v>215</v>
      </c>
      <c r="D81" s="26" t="s">
        <v>216</v>
      </c>
      <c r="E81" s="26" t="s">
        <v>217</v>
      </c>
      <c r="F81" s="26">
        <v>10</v>
      </c>
      <c r="G81" s="14">
        <v>0.25</v>
      </c>
      <c r="H81" s="14">
        <f>Tabelle523[[#This Row],[Packungs-einheit]]*Tabelle523[[#This Row],[CHF
per Stück.]]</f>
        <v>2.5</v>
      </c>
      <c r="I81" s="29"/>
      <c r="J81" s="16">
        <f>Tabelle523[[#This Row],[Lieferung Packungs-einheit]]*Tabelle523[[#This Row],[CHF per Packungs-einheit]]</f>
        <v>0</v>
      </c>
      <c r="K81" s="16"/>
    </row>
    <row r="82" spans="1:11" ht="18" customHeight="1">
      <c r="A82" s="17">
        <v>100.52500000000001</v>
      </c>
      <c r="B82" s="5">
        <v>8714.91</v>
      </c>
      <c r="C82" s="26" t="s">
        <v>218</v>
      </c>
      <c r="D82" s="26" t="s">
        <v>219</v>
      </c>
      <c r="E82" s="26" t="s">
        <v>220</v>
      </c>
      <c r="F82" s="26">
        <v>10</v>
      </c>
      <c r="G82" s="14">
        <v>0.1</v>
      </c>
      <c r="H82" s="14">
        <f>Tabelle523[[#This Row],[Packungs-einheit]]*Tabelle523[[#This Row],[CHF
per Stück.]]</f>
        <v>1</v>
      </c>
      <c r="I82" s="29"/>
      <c r="J82" s="16">
        <f>Tabelle523[[#This Row],[Lieferung Packungs-einheit]]*Tabelle523[[#This Row],[CHF per Packungs-einheit]]</f>
        <v>0</v>
      </c>
      <c r="K82" s="16"/>
    </row>
    <row r="83" spans="1:11" ht="18" customHeight="1">
      <c r="A83" s="17" t="s">
        <v>318</v>
      </c>
      <c r="B83" s="5">
        <v>8714.91</v>
      </c>
      <c r="C83" s="26" t="s">
        <v>221</v>
      </c>
      <c r="D83" s="26" t="s">
        <v>222</v>
      </c>
      <c r="E83" s="26" t="s">
        <v>223</v>
      </c>
      <c r="F83" s="26">
        <v>10</v>
      </c>
      <c r="G83" s="14">
        <v>0.2</v>
      </c>
      <c r="H83" s="14">
        <f>Tabelle523[[#This Row],[Packungs-einheit]]*Tabelle523[[#This Row],[CHF
per Stück.]]</f>
        <v>2</v>
      </c>
      <c r="I83" s="29"/>
      <c r="J83" s="16">
        <f>Tabelle523[[#This Row],[Lieferung Packungs-einheit]]*Tabelle523[[#This Row],[CHF per Packungs-einheit]]</f>
        <v>0</v>
      </c>
      <c r="K83" s="16"/>
    </row>
    <row r="84" spans="1:11" ht="18" customHeight="1">
      <c r="A84" s="17">
        <v>100.53100000000001</v>
      </c>
      <c r="B84" s="5">
        <v>8714.91</v>
      </c>
      <c r="C84" s="26" t="s">
        <v>224</v>
      </c>
      <c r="D84" s="26" t="s">
        <v>225</v>
      </c>
      <c r="E84" s="26" t="s">
        <v>226</v>
      </c>
      <c r="F84" s="26">
        <v>10</v>
      </c>
      <c r="G84" s="14">
        <v>0.2</v>
      </c>
      <c r="H84" s="14">
        <f>Tabelle523[[#This Row],[Packungs-einheit]]*Tabelle523[[#This Row],[CHF
per Stück.]]</f>
        <v>2</v>
      </c>
      <c r="I84" s="29"/>
      <c r="J84" s="16">
        <f>Tabelle523[[#This Row],[Lieferung Packungs-einheit]]*Tabelle523[[#This Row],[CHF per Packungs-einheit]]</f>
        <v>0</v>
      </c>
      <c r="K84" s="16"/>
    </row>
    <row r="85" spans="1:11" ht="18" customHeight="1">
      <c r="A85" s="17" t="s">
        <v>319</v>
      </c>
      <c r="B85" s="5">
        <v>8714.9500000000007</v>
      </c>
      <c r="C85" s="26" t="s">
        <v>227</v>
      </c>
      <c r="D85" s="26" t="s">
        <v>228</v>
      </c>
      <c r="E85" s="26" t="s">
        <v>229</v>
      </c>
      <c r="F85" s="26">
        <v>10</v>
      </c>
      <c r="G85" s="14">
        <v>0.2</v>
      </c>
      <c r="H85" s="14">
        <f>Tabelle523[[#This Row],[Packungs-einheit]]*Tabelle523[[#This Row],[CHF
per Stück.]]</f>
        <v>2</v>
      </c>
      <c r="I85" s="29"/>
      <c r="J85" s="16">
        <f>Tabelle523[[#This Row],[Lieferung Packungs-einheit]]*Tabelle523[[#This Row],[CHF per Packungs-einheit]]</f>
        <v>0</v>
      </c>
      <c r="K85" s="16"/>
    </row>
    <row r="86" spans="1:11" ht="18" customHeight="1">
      <c r="A86" s="17">
        <v>100.541</v>
      </c>
      <c r="B86" s="5">
        <v>8714.9500000000007</v>
      </c>
      <c r="C86" s="26" t="s">
        <v>230</v>
      </c>
      <c r="D86" s="26" t="s">
        <v>231</v>
      </c>
      <c r="E86" s="26" t="s">
        <v>232</v>
      </c>
      <c r="F86" s="26">
        <v>10</v>
      </c>
      <c r="G86" s="14">
        <v>0.2</v>
      </c>
      <c r="H86" s="14">
        <f>Tabelle523[[#This Row],[Packungs-einheit]]*Tabelle523[[#This Row],[CHF
per Stück.]]</f>
        <v>2</v>
      </c>
      <c r="I86" s="29"/>
      <c r="J86" s="16">
        <f>Tabelle523[[#This Row],[Lieferung Packungs-einheit]]*Tabelle523[[#This Row],[CHF per Packungs-einheit]]</f>
        <v>0</v>
      </c>
      <c r="K86" s="16"/>
    </row>
    <row r="87" spans="1:11" ht="18" customHeight="1">
      <c r="A87" s="17">
        <v>100.544</v>
      </c>
      <c r="B87" s="5">
        <v>8714.9500000000007</v>
      </c>
      <c r="C87" s="27" t="s">
        <v>233</v>
      </c>
      <c r="D87" s="27" t="s">
        <v>234</v>
      </c>
      <c r="E87" s="27" t="s">
        <v>235</v>
      </c>
      <c r="F87" s="27">
        <v>5</v>
      </c>
      <c r="G87" s="14">
        <v>0.2</v>
      </c>
      <c r="H87" s="14">
        <f>Tabelle523[[#This Row],[Packungs-einheit]]*Tabelle523[[#This Row],[CHF
per Stück.]]</f>
        <v>1</v>
      </c>
      <c r="I87" s="29"/>
      <c r="J87" s="16">
        <f>Tabelle523[[#This Row],[Lieferung Packungs-einheit]]*Tabelle523[[#This Row],[CHF per Packungs-einheit]]</f>
        <v>0</v>
      </c>
      <c r="K87" s="16"/>
    </row>
    <row r="88" spans="1:11" ht="18" customHeight="1">
      <c r="A88" s="17">
        <v>100.54600000000001</v>
      </c>
      <c r="B88" s="5">
        <v>8714.99</v>
      </c>
      <c r="C88" s="26" t="s">
        <v>236</v>
      </c>
      <c r="D88" s="26" t="s">
        <v>237</v>
      </c>
      <c r="E88" s="26" t="s">
        <v>238</v>
      </c>
      <c r="F88" s="26">
        <v>10</v>
      </c>
      <c r="G88" s="14">
        <v>0.05</v>
      </c>
      <c r="H88" s="14">
        <f>Tabelle523[[#This Row],[Packungs-einheit]]*Tabelle523[[#This Row],[CHF
per Stück.]]</f>
        <v>0.5</v>
      </c>
      <c r="I88" s="29"/>
      <c r="J88" s="16">
        <f>Tabelle523[[#This Row],[Lieferung Packungs-einheit]]*Tabelle523[[#This Row],[CHF per Packungs-einheit]]</f>
        <v>0</v>
      </c>
      <c r="K88" s="16"/>
    </row>
    <row r="89" spans="1:11" ht="18" customHeight="1">
      <c r="A89" s="17" t="s">
        <v>320</v>
      </c>
      <c r="B89" s="5">
        <v>8714.9599999999991</v>
      </c>
      <c r="C89" s="26" t="s">
        <v>239</v>
      </c>
      <c r="D89" s="26" t="s">
        <v>240</v>
      </c>
      <c r="E89" s="26" t="s">
        <v>241</v>
      </c>
      <c r="F89" s="26">
        <v>10</v>
      </c>
      <c r="G89" s="14">
        <v>0.2</v>
      </c>
      <c r="H89" s="14">
        <f>Tabelle523[[#This Row],[Packungs-einheit]]*Tabelle523[[#This Row],[CHF
per Stück.]]</f>
        <v>2</v>
      </c>
      <c r="I89" s="29"/>
      <c r="J89" s="16">
        <f>Tabelle523[[#This Row],[Lieferung Packungs-einheit]]*Tabelle523[[#This Row],[CHF per Packungs-einheit]]</f>
        <v>0</v>
      </c>
      <c r="K89" s="16"/>
    </row>
    <row r="90" spans="1:11" ht="18" customHeight="1">
      <c r="A90" s="17">
        <v>100.551</v>
      </c>
      <c r="B90" s="5">
        <v>8714.9599999999991</v>
      </c>
      <c r="C90" s="26" t="s">
        <v>242</v>
      </c>
      <c r="D90" s="26" t="s">
        <v>243</v>
      </c>
      <c r="E90" s="26" t="s">
        <v>244</v>
      </c>
      <c r="F90" s="26">
        <v>10</v>
      </c>
      <c r="G90" s="14">
        <v>0.2</v>
      </c>
      <c r="H90" s="14">
        <f>Tabelle523[[#This Row],[Packungs-einheit]]*Tabelle523[[#This Row],[CHF
per Stück.]]</f>
        <v>2</v>
      </c>
      <c r="I90" s="29"/>
      <c r="J90" s="16">
        <f>Tabelle523[[#This Row],[Lieferung Packungs-einheit]]*Tabelle523[[#This Row],[CHF per Packungs-einheit]]</f>
        <v>0</v>
      </c>
      <c r="K90" s="16"/>
    </row>
    <row r="91" spans="1:11" ht="18" customHeight="1">
      <c r="A91" s="17">
        <v>100.55800000000001</v>
      </c>
      <c r="B91" s="5">
        <v>8714.99</v>
      </c>
      <c r="C91" s="26" t="s">
        <v>245</v>
      </c>
      <c r="D91" s="26" t="s">
        <v>246</v>
      </c>
      <c r="E91" s="26" t="s">
        <v>247</v>
      </c>
      <c r="F91" s="26">
        <v>10</v>
      </c>
      <c r="G91" s="14">
        <v>0.05</v>
      </c>
      <c r="H91" s="14">
        <f>Tabelle523[[#This Row],[Packungs-einheit]]*Tabelle523[[#This Row],[CHF
per Stück.]]</f>
        <v>0.5</v>
      </c>
      <c r="I91" s="29"/>
      <c r="J91" s="16">
        <f>Tabelle523[[#This Row],[Lieferung Packungs-einheit]]*Tabelle523[[#This Row],[CHF per Packungs-einheit]]</f>
        <v>0</v>
      </c>
      <c r="K91" s="16"/>
    </row>
    <row r="92" spans="1:11" ht="18" customHeight="1">
      <c r="A92" s="17">
        <v>100.605</v>
      </c>
      <c r="B92" s="5">
        <v>8714.99</v>
      </c>
      <c r="C92" s="4" t="s">
        <v>248</v>
      </c>
      <c r="D92" s="4" t="s">
        <v>249</v>
      </c>
      <c r="E92" s="4" t="s">
        <v>250</v>
      </c>
      <c r="F92" s="4">
        <v>5</v>
      </c>
      <c r="G92" s="14">
        <v>0.3</v>
      </c>
      <c r="H92" s="14">
        <f>Tabelle523[[#This Row],[Packungs-einheit]]*Tabelle523[[#This Row],[CHF
per Stück.]]</f>
        <v>1.5</v>
      </c>
      <c r="I92" s="29"/>
      <c r="J92" s="16">
        <f>Tabelle523[[#This Row],[Lieferung Packungs-einheit]]*Tabelle523[[#This Row],[CHF per Packungs-einheit]]</f>
        <v>0</v>
      </c>
      <c r="K92" s="16"/>
    </row>
    <row r="93" spans="1:11" ht="18" customHeight="1">
      <c r="A93" s="17" t="s">
        <v>321</v>
      </c>
      <c r="B93" s="5">
        <v>8714.99</v>
      </c>
      <c r="C93" s="4" t="s">
        <v>251</v>
      </c>
      <c r="D93" s="4" t="s">
        <v>252</v>
      </c>
      <c r="E93" s="4" t="s">
        <v>253</v>
      </c>
      <c r="F93" s="4">
        <v>5</v>
      </c>
      <c r="G93" s="14">
        <v>0.05</v>
      </c>
      <c r="H93" s="14">
        <f>Tabelle523[[#This Row],[Packungs-einheit]]*Tabelle523[[#This Row],[CHF
per Stück.]]</f>
        <v>0.25</v>
      </c>
      <c r="I93" s="29"/>
      <c r="J93" s="16">
        <f>Tabelle523[[#This Row],[Lieferung Packungs-einheit]]*Tabelle523[[#This Row],[CHF per Packungs-einheit]]</f>
        <v>0</v>
      </c>
      <c r="K93" s="16"/>
    </row>
    <row r="94" spans="1:11" ht="18" customHeight="1">
      <c r="A94" s="17">
        <v>100.611</v>
      </c>
      <c r="B94" s="5">
        <v>8714.99</v>
      </c>
      <c r="C94" s="4" t="s">
        <v>254</v>
      </c>
      <c r="D94" s="4" t="s">
        <v>255</v>
      </c>
      <c r="E94" s="4" t="s">
        <v>256</v>
      </c>
      <c r="F94" s="4">
        <v>5</v>
      </c>
      <c r="G94" s="14">
        <v>0.05</v>
      </c>
      <c r="H94" s="14">
        <f>Tabelle523[[#This Row],[Packungs-einheit]]*Tabelle523[[#This Row],[CHF
per Stück.]]</f>
        <v>0.25</v>
      </c>
      <c r="I94" s="29"/>
      <c r="J94" s="16">
        <f>Tabelle523[[#This Row],[Lieferung Packungs-einheit]]*Tabelle523[[#This Row],[CHF per Packungs-einheit]]</f>
        <v>0</v>
      </c>
      <c r="K94" s="16"/>
    </row>
    <row r="95" spans="1:11" ht="18" customHeight="1">
      <c r="A95" s="17">
        <v>100.61499999999999</v>
      </c>
      <c r="B95" s="5">
        <v>8714.99</v>
      </c>
      <c r="C95" s="4" t="s">
        <v>257</v>
      </c>
      <c r="D95" s="4" t="s">
        <v>258</v>
      </c>
      <c r="E95" s="4" t="s">
        <v>259</v>
      </c>
      <c r="F95" s="4">
        <v>10</v>
      </c>
      <c r="G95" s="14">
        <v>0.2</v>
      </c>
      <c r="H95" s="14">
        <f>Tabelle523[[#This Row],[Packungs-einheit]]*Tabelle523[[#This Row],[CHF
per Stück.]]</f>
        <v>2</v>
      </c>
      <c r="I95" s="29"/>
      <c r="J95" s="16">
        <f>Tabelle523[[#This Row],[Lieferung Packungs-einheit]]*Tabelle523[[#This Row],[CHF per Packungs-einheit]]</f>
        <v>0</v>
      </c>
      <c r="K95" s="16"/>
    </row>
    <row r="96" spans="1:11" ht="18" customHeight="1">
      <c r="A96" s="17" t="s">
        <v>322</v>
      </c>
      <c r="B96" s="5">
        <v>8714.99</v>
      </c>
      <c r="C96" s="26" t="s">
        <v>260</v>
      </c>
      <c r="D96" s="26" t="s">
        <v>261</v>
      </c>
      <c r="E96" s="26" t="s">
        <v>262</v>
      </c>
      <c r="F96" s="26">
        <v>10</v>
      </c>
      <c r="G96" s="14">
        <v>0.2</v>
      </c>
      <c r="H96" s="14">
        <f>Tabelle523[[#This Row],[Packungs-einheit]]*Tabelle523[[#This Row],[CHF
per Stück.]]</f>
        <v>2</v>
      </c>
      <c r="I96" s="29"/>
      <c r="J96" s="16">
        <f>Tabelle523[[#This Row],[Lieferung Packungs-einheit]]*Tabelle523[[#This Row],[CHF per Packungs-einheit]]</f>
        <v>0</v>
      </c>
      <c r="K96" s="16"/>
    </row>
    <row r="97" spans="1:11" ht="18" customHeight="1">
      <c r="A97" s="17">
        <v>100.625</v>
      </c>
      <c r="B97" s="5">
        <v>8714.99</v>
      </c>
      <c r="C97" s="26" t="s">
        <v>263</v>
      </c>
      <c r="D97" s="26" t="s">
        <v>263</v>
      </c>
      <c r="E97" s="26" t="s">
        <v>263</v>
      </c>
      <c r="F97" s="26">
        <v>10</v>
      </c>
      <c r="G97" s="14">
        <v>0.25</v>
      </c>
      <c r="H97" s="14">
        <f>Tabelle523[[#This Row],[Packungs-einheit]]*Tabelle523[[#This Row],[CHF
per Stück.]]</f>
        <v>2.5</v>
      </c>
      <c r="I97" s="29"/>
      <c r="J97" s="16">
        <f>Tabelle523[[#This Row],[Lieferung Packungs-einheit]]*Tabelle523[[#This Row],[CHF per Packungs-einheit]]</f>
        <v>0</v>
      </c>
      <c r="K97" s="16"/>
    </row>
    <row r="98" spans="1:11" ht="18" customHeight="1">
      <c r="A98" s="17" t="s">
        <v>323</v>
      </c>
      <c r="B98" s="5">
        <v>8714.99</v>
      </c>
      <c r="C98" s="26" t="s">
        <v>264</v>
      </c>
      <c r="D98" s="26" t="s">
        <v>265</v>
      </c>
      <c r="E98" s="26" t="s">
        <v>266</v>
      </c>
      <c r="F98" s="26">
        <v>10</v>
      </c>
      <c r="G98" s="14">
        <v>0.2</v>
      </c>
      <c r="H98" s="14">
        <f>Tabelle523[[#This Row],[Packungs-einheit]]*Tabelle523[[#This Row],[CHF
per Stück.]]</f>
        <v>2</v>
      </c>
      <c r="I98" s="29"/>
      <c r="J98" s="16">
        <f>Tabelle523[[#This Row],[Lieferung Packungs-einheit]]*Tabelle523[[#This Row],[CHF per Packungs-einheit]]</f>
        <v>0</v>
      </c>
      <c r="K98" s="16"/>
    </row>
    <row r="99" spans="1:11" ht="18" customHeight="1">
      <c r="A99" s="17">
        <v>100.631</v>
      </c>
      <c r="B99" s="5">
        <v>8714.99</v>
      </c>
      <c r="C99" s="26" t="s">
        <v>267</v>
      </c>
      <c r="D99" s="26" t="s">
        <v>268</v>
      </c>
      <c r="E99" s="26" t="s">
        <v>269</v>
      </c>
      <c r="F99" s="26">
        <v>10</v>
      </c>
      <c r="G99" s="14">
        <v>0.2</v>
      </c>
      <c r="H99" s="14">
        <f>Tabelle523[[#This Row],[Packungs-einheit]]*Tabelle523[[#This Row],[CHF
per Stück.]]</f>
        <v>2</v>
      </c>
      <c r="I99" s="29"/>
      <c r="J99" s="16">
        <f>Tabelle523[[#This Row],[Lieferung Packungs-einheit]]*Tabelle523[[#This Row],[CHF per Packungs-einheit]]</f>
        <v>0</v>
      </c>
      <c r="K99" s="16"/>
    </row>
    <row r="100" spans="1:11" ht="18" customHeight="1">
      <c r="A100" s="17" t="s">
        <v>324</v>
      </c>
      <c r="B100" s="5">
        <v>8714.99</v>
      </c>
      <c r="C100" s="26" t="s">
        <v>270</v>
      </c>
      <c r="D100" s="26" t="s">
        <v>271</v>
      </c>
      <c r="E100" s="26" t="s">
        <v>272</v>
      </c>
      <c r="F100" s="26">
        <v>10</v>
      </c>
      <c r="G100" s="14">
        <v>0.1</v>
      </c>
      <c r="H100" s="14">
        <f>Tabelle523[[#This Row],[Packungs-einheit]]*Tabelle523[[#This Row],[CHF
per Stück.]]</f>
        <v>1</v>
      </c>
      <c r="I100" s="29"/>
      <c r="J100" s="16">
        <f>Tabelle523[[#This Row],[Lieferung Packungs-einheit]]*Tabelle523[[#This Row],[CHF per Packungs-einheit]]</f>
        <v>0</v>
      </c>
      <c r="K100" s="16"/>
    </row>
    <row r="101" spans="1:11" ht="18" customHeight="1">
      <c r="A101" s="17">
        <v>100.645</v>
      </c>
      <c r="B101" s="5">
        <v>8714.99</v>
      </c>
      <c r="C101" s="26" t="s">
        <v>273</v>
      </c>
      <c r="D101" s="26" t="s">
        <v>274</v>
      </c>
      <c r="E101" s="26" t="s">
        <v>275</v>
      </c>
      <c r="F101" s="26">
        <v>10</v>
      </c>
      <c r="G101" s="14">
        <v>0.2</v>
      </c>
      <c r="H101" s="14">
        <f>Tabelle523[[#This Row],[Packungs-einheit]]*Tabelle523[[#This Row],[CHF
per Stück.]]</f>
        <v>2</v>
      </c>
      <c r="I101" s="29"/>
      <c r="J101" s="16">
        <f>Tabelle523[[#This Row],[Lieferung Packungs-einheit]]*Tabelle523[[#This Row],[CHF per Packungs-einheit]]</f>
        <v>0</v>
      </c>
      <c r="K101" s="16"/>
    </row>
    <row r="102" spans="1:11" ht="18" customHeight="1">
      <c r="A102" s="17" t="s">
        <v>325</v>
      </c>
      <c r="B102" s="5">
        <v>8714.99</v>
      </c>
      <c r="C102" s="26" t="s">
        <v>276</v>
      </c>
      <c r="D102" s="26" t="s">
        <v>277</v>
      </c>
      <c r="E102" s="26" t="s">
        <v>278</v>
      </c>
      <c r="F102" s="26">
        <v>10</v>
      </c>
      <c r="G102" s="14">
        <v>0.05</v>
      </c>
      <c r="H102" s="14">
        <f>Tabelle523[[#This Row],[Packungs-einheit]]*Tabelle523[[#This Row],[CHF
per Stück.]]</f>
        <v>0.5</v>
      </c>
      <c r="I102" s="29"/>
      <c r="J102" s="16">
        <f>Tabelle523[[#This Row],[Lieferung Packungs-einheit]]*Tabelle523[[#This Row],[CHF per Packungs-einheit]]</f>
        <v>0</v>
      </c>
      <c r="K102" s="16"/>
    </row>
    <row r="103" spans="1:11" ht="18" customHeight="1">
      <c r="A103" s="17">
        <v>100.655</v>
      </c>
      <c r="B103" s="5">
        <v>8714.99</v>
      </c>
      <c r="C103" s="4" t="s">
        <v>279</v>
      </c>
      <c r="D103" s="4" t="s">
        <v>280</v>
      </c>
      <c r="E103" s="4" t="s">
        <v>281</v>
      </c>
      <c r="F103" s="4">
        <v>1</v>
      </c>
      <c r="G103" s="14">
        <v>0.05</v>
      </c>
      <c r="H103" s="14">
        <f>Tabelle523[[#This Row],[Packungs-einheit]]*Tabelle523[[#This Row],[CHF
per Stück.]]</f>
        <v>0.05</v>
      </c>
      <c r="I103" s="29"/>
      <c r="J103" s="16">
        <f>Tabelle523[[#This Row],[Lieferung Packungs-einheit]]*Tabelle523[[#This Row],[CHF per Packungs-einheit]]</f>
        <v>0</v>
      </c>
      <c r="K103" s="16"/>
    </row>
    <row r="104" spans="1:11" ht="18" customHeight="1" thickBot="1">
      <c r="A104" s="19"/>
      <c r="B104" s="20"/>
      <c r="C104" s="21"/>
      <c r="D104" s="21"/>
      <c r="E104" s="21"/>
      <c r="F104" s="21"/>
      <c r="G104" s="22"/>
      <c r="H104" s="22"/>
      <c r="I104" s="31"/>
      <c r="J104" s="23">
        <f>SUM(J12:J103)</f>
        <v>0</v>
      </c>
      <c r="K104" s="24" t="s">
        <v>282</v>
      </c>
    </row>
    <row r="105" spans="1:11" ht="18" customHeight="1" thickTop="1">
      <c r="A105" s="19"/>
      <c r="B105" s="20"/>
      <c r="C105" s="21"/>
      <c r="D105" s="21"/>
      <c r="E105" s="21"/>
      <c r="F105" s="21"/>
      <c r="G105" s="22"/>
      <c r="H105" s="22"/>
      <c r="I105" s="31"/>
      <c r="J105" s="16"/>
      <c r="K105" s="16"/>
    </row>
    <row r="106" spans="1:11" ht="18" customHeight="1">
      <c r="I106" s="4"/>
    </row>
  </sheetData>
  <pageMargins left="0.7" right="0.7" top="0.78740157499999996" bottom="0.78740157499999996" header="0.3" footer="0.3"/>
  <pageSetup paperSize="8" scale="88" fitToHeight="0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workbookViewId="0">
      <selection activeCell="H9" sqref="H9"/>
    </sheetView>
  </sheetViews>
  <sheetFormatPr baseColWidth="10" defaultRowHeight="14.5"/>
  <cols>
    <col min="2" max="2" width="0" hidden="1" customWidth="1"/>
    <col min="3" max="3" width="40.453125" customWidth="1"/>
    <col min="4" max="4" width="15.26953125" customWidth="1"/>
  </cols>
  <sheetData>
    <row r="1" spans="1:9" ht="25">
      <c r="A1" s="1" t="s">
        <v>290</v>
      </c>
      <c r="B1" s="2"/>
      <c r="C1" s="3"/>
      <c r="D1" s="3"/>
      <c r="E1" s="3"/>
      <c r="F1" s="3"/>
      <c r="G1" s="3"/>
      <c r="H1" s="3"/>
      <c r="I1" s="3"/>
    </row>
    <row r="2" spans="1:9">
      <c r="A2" s="4"/>
      <c r="B2" s="5"/>
      <c r="C2" s="4"/>
      <c r="D2" s="4"/>
      <c r="E2" s="4"/>
      <c r="F2" s="4"/>
      <c r="G2" s="4"/>
      <c r="H2" s="4"/>
      <c r="I2" s="4"/>
    </row>
    <row r="3" spans="1:9" ht="17.5">
      <c r="A3" s="6" t="s">
        <v>334</v>
      </c>
      <c r="B3" s="7"/>
      <c r="C3" s="4"/>
      <c r="D3" s="4"/>
      <c r="E3" s="8"/>
      <c r="F3" s="8"/>
      <c r="G3" s="8"/>
      <c r="H3" s="4"/>
      <c r="I3" s="4"/>
    </row>
    <row r="4" spans="1:9" ht="17.5">
      <c r="A4" s="6"/>
      <c r="B4" s="7"/>
      <c r="C4" s="4"/>
      <c r="D4" s="4"/>
      <c r="E4" s="8"/>
      <c r="F4" s="8"/>
      <c r="G4" s="8"/>
      <c r="H4" s="4"/>
      <c r="I4" s="4"/>
    </row>
    <row r="5" spans="1:9" ht="17.5">
      <c r="A5" s="6"/>
      <c r="B5" s="7"/>
      <c r="C5" s="40" t="s">
        <v>335</v>
      </c>
      <c r="D5" s="4"/>
      <c r="H5" s="4"/>
      <c r="I5" s="4"/>
    </row>
    <row r="6" spans="1:9" ht="17.5">
      <c r="A6" s="6"/>
      <c r="B6" s="7"/>
      <c r="C6" s="41" t="s">
        <v>338</v>
      </c>
      <c r="D6" s="4"/>
      <c r="H6" s="4"/>
      <c r="I6" s="4"/>
    </row>
    <row r="7" spans="1:9" ht="17.5">
      <c r="A7" s="6"/>
      <c r="B7" s="7"/>
      <c r="C7" s="42" t="s">
        <v>337</v>
      </c>
      <c r="D7" s="4"/>
      <c r="H7" s="4"/>
      <c r="I7" s="4"/>
    </row>
    <row r="8" spans="1:9" ht="17.5">
      <c r="A8" s="6"/>
      <c r="B8" s="7"/>
      <c r="C8" s="43" t="s">
        <v>336</v>
      </c>
      <c r="D8" s="4"/>
      <c r="H8" s="4"/>
      <c r="I8" s="4"/>
    </row>
    <row r="9" spans="1:9" ht="17.5">
      <c r="A9" s="6"/>
      <c r="B9" s="7"/>
      <c r="C9" s="4"/>
      <c r="D9" s="4"/>
      <c r="H9" s="4"/>
      <c r="I9" s="4"/>
    </row>
    <row r="10" spans="1:9" ht="18.5" thickBot="1">
      <c r="A10" s="37" t="s">
        <v>291</v>
      </c>
      <c r="B10" s="7"/>
      <c r="C10" s="4"/>
      <c r="D10" s="4"/>
      <c r="E10" s="4"/>
      <c r="F10" s="4"/>
      <c r="G10" s="4"/>
      <c r="H10" s="4"/>
      <c r="I10" s="4"/>
    </row>
    <row r="11" spans="1:9" ht="47" thickBot="1">
      <c r="A11" s="9" t="s">
        <v>284</v>
      </c>
      <c r="B11" s="10" t="s">
        <v>2</v>
      </c>
      <c r="C11" s="9" t="s">
        <v>4</v>
      </c>
      <c r="D11" s="9" t="s">
        <v>285</v>
      </c>
      <c r="E11" s="9" t="s">
        <v>286</v>
      </c>
      <c r="F11" s="9" t="s">
        <v>287</v>
      </c>
      <c r="G11" s="9" t="s">
        <v>288</v>
      </c>
      <c r="H11" s="9" t="s">
        <v>289</v>
      </c>
      <c r="I11" s="28" t="s">
        <v>11</v>
      </c>
    </row>
    <row r="12" spans="1:9">
      <c r="A12" s="25" t="s">
        <v>302</v>
      </c>
      <c r="B12" s="18">
        <v>8714.92</v>
      </c>
      <c r="C12" s="32" t="s">
        <v>13</v>
      </c>
      <c r="D12" s="32">
        <v>1</v>
      </c>
      <c r="E12" s="32">
        <v>0.25</v>
      </c>
      <c r="F12" s="32">
        <f>Tabelle5233[[#This Row],[Pack. Unit]]*Tabelle5233[[#This Row],[CHF piece]]</f>
        <v>0.25</v>
      </c>
      <c r="G12" s="33"/>
      <c r="H12" s="33">
        <f>Tabelle5233[[#This Row],[Delivery Package Unit]]*Tabelle5233[[#This Row],[CHF package unit]]</f>
        <v>0</v>
      </c>
      <c r="I12" s="30"/>
    </row>
    <row r="13" spans="1:9">
      <c r="A13" s="25">
        <v>100.111</v>
      </c>
      <c r="B13" s="18">
        <v>8714.92</v>
      </c>
      <c r="C13" s="32" t="s">
        <v>16</v>
      </c>
      <c r="D13" s="32">
        <v>1</v>
      </c>
      <c r="E13" s="32">
        <v>0.25</v>
      </c>
      <c r="F13" s="32">
        <f>Tabelle5233[[#This Row],[Pack. Unit]]*Tabelle5233[[#This Row],[CHF piece]]</f>
        <v>0.25</v>
      </c>
      <c r="G13" s="33"/>
      <c r="H13" s="33">
        <f>Tabelle5233[[#This Row],[Delivery Package Unit]]*Tabelle5233[[#This Row],[CHF package unit]]</f>
        <v>0</v>
      </c>
      <c r="I13" s="30"/>
    </row>
    <row r="14" spans="1:9">
      <c r="A14" s="25">
        <v>100.11199999999999</v>
      </c>
      <c r="B14" s="18">
        <v>8714.92</v>
      </c>
      <c r="C14" s="32" t="s">
        <v>19</v>
      </c>
      <c r="D14" s="32">
        <v>1</v>
      </c>
      <c r="E14" s="32">
        <v>0.25</v>
      </c>
      <c r="F14" s="32">
        <f>Tabelle5233[[#This Row],[Pack. Unit]]*Tabelle5233[[#This Row],[CHF piece]]</f>
        <v>0.25</v>
      </c>
      <c r="G14" s="33"/>
      <c r="H14" s="33">
        <f>Tabelle5233[[#This Row],[Delivery Package Unit]]*Tabelle5233[[#This Row],[CHF package unit]]</f>
        <v>0</v>
      </c>
      <c r="I14" s="30"/>
    </row>
    <row r="15" spans="1:9">
      <c r="A15" s="25">
        <v>100.113</v>
      </c>
      <c r="B15" s="18">
        <v>8714.92</v>
      </c>
      <c r="C15" s="32" t="s">
        <v>22</v>
      </c>
      <c r="D15" s="32">
        <v>1</v>
      </c>
      <c r="E15" s="32">
        <v>0.25</v>
      </c>
      <c r="F15" s="32">
        <f>Tabelle5233[[#This Row],[Pack. Unit]]*Tabelle5233[[#This Row],[CHF piece]]</f>
        <v>0.25</v>
      </c>
      <c r="G15" s="33"/>
      <c r="H15" s="33">
        <f>Tabelle5233[[#This Row],[Delivery Package Unit]]*Tabelle5233[[#This Row],[CHF package unit]]</f>
        <v>0</v>
      </c>
      <c r="I15" s="30"/>
    </row>
    <row r="16" spans="1:9">
      <c r="A16" s="25">
        <v>100.116</v>
      </c>
      <c r="B16" s="34">
        <v>8714.92</v>
      </c>
      <c r="C16" s="32" t="s">
        <v>25</v>
      </c>
      <c r="D16" s="32">
        <v>1</v>
      </c>
      <c r="E16" s="32">
        <v>0.45</v>
      </c>
      <c r="F16" s="32">
        <f>Tabelle5233[[#This Row],[Pack. Unit]]*Tabelle5233[[#This Row],[CHF piece]]</f>
        <v>0.45</v>
      </c>
      <c r="G16" s="33"/>
      <c r="H16" s="33">
        <f>Tabelle5233[[#This Row],[Delivery Package Unit]]*Tabelle5233[[#This Row],[CHF package unit]]</f>
        <v>0</v>
      </c>
      <c r="I16" s="30"/>
    </row>
    <row r="17" spans="1:9">
      <c r="A17" s="25">
        <v>100.117</v>
      </c>
      <c r="B17" s="34">
        <v>8714.92</v>
      </c>
      <c r="C17" s="32" t="s">
        <v>28</v>
      </c>
      <c r="D17" s="32">
        <v>1</v>
      </c>
      <c r="E17" s="32">
        <v>0.3</v>
      </c>
      <c r="F17" s="32">
        <f>Tabelle5233[[#This Row],[Pack. Unit]]*Tabelle5233[[#This Row],[CHF piece]]</f>
        <v>0.3</v>
      </c>
      <c r="G17" s="33"/>
      <c r="H17" s="33">
        <f>Tabelle5233[[#This Row],[Delivery Package Unit]]*Tabelle5233[[#This Row],[CHF package unit]]</f>
        <v>0</v>
      </c>
      <c r="I17" s="30"/>
    </row>
    <row r="18" spans="1:9">
      <c r="A18" s="25" t="s">
        <v>303</v>
      </c>
      <c r="B18" s="34">
        <v>8714.92</v>
      </c>
      <c r="C18" s="32" t="s">
        <v>31</v>
      </c>
      <c r="D18" s="32">
        <v>1</v>
      </c>
      <c r="E18" s="32">
        <v>0.5</v>
      </c>
      <c r="F18" s="32">
        <f>Tabelle5233[[#This Row],[Pack. Unit]]*Tabelle5233[[#This Row],[CHF piece]]</f>
        <v>0.5</v>
      </c>
      <c r="G18" s="33"/>
      <c r="H18" s="33">
        <f>Tabelle5233[[#This Row],[Delivery Package Unit]]*Tabelle5233[[#This Row],[CHF package unit]]</f>
        <v>0</v>
      </c>
      <c r="I18" s="30"/>
    </row>
    <row r="19" spans="1:9">
      <c r="A19" s="25">
        <v>100.121</v>
      </c>
      <c r="B19" s="34">
        <v>8714.92</v>
      </c>
      <c r="C19" s="32" t="s">
        <v>34</v>
      </c>
      <c r="D19" s="32">
        <v>1</v>
      </c>
      <c r="E19" s="32">
        <v>0.5</v>
      </c>
      <c r="F19" s="32">
        <f>Tabelle5233[[#This Row],[Pack. Unit]]*Tabelle5233[[#This Row],[CHF piece]]</f>
        <v>0.5</v>
      </c>
      <c r="G19" s="33"/>
      <c r="H19" s="33">
        <f>Tabelle5233[[#This Row],[Delivery Package Unit]]*Tabelle5233[[#This Row],[CHF package unit]]</f>
        <v>0</v>
      </c>
      <c r="I19" s="30"/>
    </row>
    <row r="20" spans="1:9">
      <c r="A20" s="25">
        <v>100.122</v>
      </c>
      <c r="B20" s="34">
        <v>8714.92</v>
      </c>
      <c r="C20" s="32" t="s">
        <v>37</v>
      </c>
      <c r="D20" s="32">
        <v>1</v>
      </c>
      <c r="E20" s="32">
        <v>0.45</v>
      </c>
      <c r="F20" s="32">
        <f>Tabelle5233[[#This Row],[Pack. Unit]]*Tabelle5233[[#This Row],[CHF piece]]</f>
        <v>0.45</v>
      </c>
      <c r="G20" s="33"/>
      <c r="H20" s="33">
        <f>Tabelle5233[[#This Row],[Delivery Package Unit]]*Tabelle5233[[#This Row],[CHF package unit]]</f>
        <v>0</v>
      </c>
      <c r="I20" s="30"/>
    </row>
    <row r="21" spans="1:9">
      <c r="A21" s="25">
        <v>100.123</v>
      </c>
      <c r="B21" s="34">
        <v>8714.92</v>
      </c>
      <c r="C21" s="32" t="s">
        <v>40</v>
      </c>
      <c r="D21" s="32">
        <v>1</v>
      </c>
      <c r="E21" s="32">
        <v>0.3</v>
      </c>
      <c r="F21" s="32">
        <f>Tabelle5233[[#This Row],[Pack. Unit]]*Tabelle5233[[#This Row],[CHF piece]]</f>
        <v>0.3</v>
      </c>
      <c r="G21" s="33"/>
      <c r="H21" s="33">
        <f>Tabelle5233[[#This Row],[Delivery Package Unit]]*Tabelle5233[[#This Row],[CHF package unit]]</f>
        <v>0</v>
      </c>
      <c r="I21" s="30"/>
    </row>
    <row r="22" spans="1:9">
      <c r="A22" s="25">
        <v>100.126</v>
      </c>
      <c r="B22" s="34">
        <v>8714.92</v>
      </c>
      <c r="C22" s="32" t="s">
        <v>43</v>
      </c>
      <c r="D22" s="32">
        <v>1</v>
      </c>
      <c r="E22" s="32">
        <v>0.5</v>
      </c>
      <c r="F22" s="32">
        <f>Tabelle5233[[#This Row],[Pack. Unit]]*Tabelle5233[[#This Row],[CHF piece]]</f>
        <v>0.5</v>
      </c>
      <c r="G22" s="33"/>
      <c r="H22" s="33">
        <f>Tabelle5233[[#This Row],[Delivery Package Unit]]*Tabelle5233[[#This Row],[CHF package unit]]</f>
        <v>0</v>
      </c>
      <c r="I22" s="30"/>
    </row>
    <row r="23" spans="1:9">
      <c r="A23" s="25">
        <v>100.127</v>
      </c>
      <c r="B23" s="34">
        <v>8714.92</v>
      </c>
      <c r="C23" s="32" t="s">
        <v>46</v>
      </c>
      <c r="D23" s="32">
        <v>1</v>
      </c>
      <c r="E23" s="32">
        <v>0.5</v>
      </c>
      <c r="F23" s="32">
        <f>Tabelle5233[[#This Row],[Pack. Unit]]*Tabelle5233[[#This Row],[CHF piece]]</f>
        <v>0.5</v>
      </c>
      <c r="G23" s="33"/>
      <c r="H23" s="33">
        <f>Tabelle5233[[#This Row],[Delivery Package Unit]]*Tabelle5233[[#This Row],[CHF package unit]]</f>
        <v>0</v>
      </c>
      <c r="I23" s="30"/>
    </row>
    <row r="24" spans="1:9">
      <c r="A24" s="25">
        <v>100.136</v>
      </c>
      <c r="B24" s="18">
        <v>8714.5</v>
      </c>
      <c r="C24" s="35" t="s">
        <v>49</v>
      </c>
      <c r="D24" s="35">
        <v>5</v>
      </c>
      <c r="E24" s="35">
        <v>0.15</v>
      </c>
      <c r="F24" s="35">
        <f>Tabelle5233[[#This Row],[Pack. Unit]]*Tabelle5233[[#This Row],[CHF piece]]</f>
        <v>0.75</v>
      </c>
      <c r="G24" s="33"/>
      <c r="H24" s="33">
        <f>Tabelle5233[[#This Row],[Delivery Package Unit]]*Tabelle5233[[#This Row],[CHF package unit]]</f>
        <v>0</v>
      </c>
      <c r="I24" s="30"/>
    </row>
    <row r="25" spans="1:9">
      <c r="A25" s="25">
        <v>100.137</v>
      </c>
      <c r="B25" s="34">
        <v>8714.5</v>
      </c>
      <c r="C25" s="35" t="s">
        <v>52</v>
      </c>
      <c r="D25" s="35">
        <v>5</v>
      </c>
      <c r="E25" s="35">
        <v>0.15</v>
      </c>
      <c r="F25" s="35">
        <f>Tabelle5233[[#This Row],[Pack. Unit]]*Tabelle5233[[#This Row],[CHF piece]]</f>
        <v>0.75</v>
      </c>
      <c r="G25" s="33"/>
      <c r="H25" s="33">
        <f>Tabelle5233[[#This Row],[Delivery Package Unit]]*Tabelle5233[[#This Row],[CHF package unit]]</f>
        <v>0</v>
      </c>
      <c r="I25" s="30"/>
    </row>
    <row r="26" spans="1:9">
      <c r="A26" s="25" t="s">
        <v>304</v>
      </c>
      <c r="B26" s="34">
        <v>8714.5</v>
      </c>
      <c r="C26" s="35" t="s">
        <v>55</v>
      </c>
      <c r="D26" s="35">
        <v>5</v>
      </c>
      <c r="E26" s="35">
        <v>0.15</v>
      </c>
      <c r="F26" s="35">
        <f>Tabelle5233[[#This Row],[Pack. Unit]]*Tabelle5233[[#This Row],[CHF piece]]</f>
        <v>0.75</v>
      </c>
      <c r="G26" s="33"/>
      <c r="H26" s="33">
        <f>Tabelle5233[[#This Row],[Delivery Package Unit]]*Tabelle5233[[#This Row],[CHF package unit]]</f>
        <v>0</v>
      </c>
      <c r="I26" s="30"/>
    </row>
    <row r="27" spans="1:9">
      <c r="A27" s="25">
        <v>100.143</v>
      </c>
      <c r="B27" s="34">
        <v>8714.5</v>
      </c>
      <c r="C27" s="35" t="s">
        <v>57</v>
      </c>
      <c r="D27" s="35">
        <v>5</v>
      </c>
      <c r="E27" s="35">
        <v>0.3</v>
      </c>
      <c r="F27" s="35">
        <f>Tabelle5233[[#This Row],[Pack. Unit]]*Tabelle5233[[#This Row],[CHF piece]]</f>
        <v>1.5</v>
      </c>
      <c r="G27" s="33"/>
      <c r="H27" s="33">
        <f>Tabelle5233[[#This Row],[Delivery Package Unit]]*Tabelle5233[[#This Row],[CHF package unit]]</f>
        <v>0</v>
      </c>
      <c r="I27" s="30"/>
    </row>
    <row r="28" spans="1:9">
      <c r="A28" s="25">
        <v>100.14400000000001</v>
      </c>
      <c r="B28" s="34">
        <v>8714.5</v>
      </c>
      <c r="C28" s="35" t="s">
        <v>59</v>
      </c>
      <c r="D28" s="35">
        <v>5</v>
      </c>
      <c r="E28" s="35">
        <v>0.15</v>
      </c>
      <c r="F28" s="35">
        <f>Tabelle5233[[#This Row],[Pack. Unit]]*Tabelle5233[[#This Row],[CHF piece]]</f>
        <v>0.75</v>
      </c>
      <c r="G28" s="33"/>
      <c r="H28" s="33">
        <f>Tabelle5233[[#This Row],[Delivery Package Unit]]*Tabelle5233[[#This Row],[CHF package unit]]</f>
        <v>0</v>
      </c>
      <c r="I28" s="30"/>
    </row>
    <row r="29" spans="1:9">
      <c r="A29" s="25">
        <v>100.146</v>
      </c>
      <c r="B29" s="34">
        <v>8714.5</v>
      </c>
      <c r="C29" s="35" t="s">
        <v>61</v>
      </c>
      <c r="D29" s="35">
        <v>5</v>
      </c>
      <c r="E29" s="35">
        <v>0.3</v>
      </c>
      <c r="F29" s="35">
        <f>Tabelle5233[[#This Row],[Pack. Unit]]*Tabelle5233[[#This Row],[CHF piece]]</f>
        <v>1.5</v>
      </c>
      <c r="G29" s="33"/>
      <c r="H29" s="33">
        <f>Tabelle5233[[#This Row],[Delivery Package Unit]]*Tabelle5233[[#This Row],[CHF package unit]]</f>
        <v>0</v>
      </c>
      <c r="I29" s="30"/>
    </row>
    <row r="30" spans="1:9">
      <c r="A30" s="25">
        <v>100.15300000000001</v>
      </c>
      <c r="B30" s="18">
        <v>4013.2</v>
      </c>
      <c r="C30" s="36" t="s">
        <v>63</v>
      </c>
      <c r="D30" s="36">
        <v>10</v>
      </c>
      <c r="E30" s="36">
        <v>0.05</v>
      </c>
      <c r="F30" s="36">
        <f>Tabelle5233[[#This Row],[Pack. Unit]]*Tabelle5233[[#This Row],[CHF piece]]</f>
        <v>0.5</v>
      </c>
      <c r="G30" s="33"/>
      <c r="H30" s="33">
        <f>Tabelle5233[[#This Row],[Delivery Package Unit]]*Tabelle5233[[#This Row],[CHF package unit]]</f>
        <v>0</v>
      </c>
      <c r="I30" s="30"/>
    </row>
    <row r="31" spans="1:9">
      <c r="A31" s="25">
        <v>100.154</v>
      </c>
      <c r="B31" s="18">
        <v>4013.2</v>
      </c>
      <c r="C31" s="36" t="s">
        <v>66</v>
      </c>
      <c r="D31" s="36">
        <v>10</v>
      </c>
      <c r="E31" s="36">
        <v>0.05</v>
      </c>
      <c r="F31" s="36">
        <f>Tabelle5233[[#This Row],[Pack. Unit]]*Tabelle5233[[#This Row],[CHF piece]]</f>
        <v>0.5</v>
      </c>
      <c r="G31" s="33"/>
      <c r="H31" s="33">
        <f>Tabelle5233[[#This Row],[Delivery Package Unit]]*Tabelle5233[[#This Row],[CHF package unit]]</f>
        <v>0</v>
      </c>
      <c r="I31" s="30"/>
    </row>
    <row r="32" spans="1:9">
      <c r="A32" s="25">
        <v>100.157</v>
      </c>
      <c r="B32" s="34">
        <v>4013.2</v>
      </c>
      <c r="C32" s="36" t="s">
        <v>69</v>
      </c>
      <c r="D32" s="36">
        <v>10</v>
      </c>
      <c r="E32" s="36">
        <v>0.05</v>
      </c>
      <c r="F32" s="36">
        <f>Tabelle5233[[#This Row],[Pack. Unit]]*Tabelle5233[[#This Row],[CHF piece]]</f>
        <v>0.5</v>
      </c>
      <c r="G32" s="33"/>
      <c r="H32" s="33">
        <f>Tabelle5233[[#This Row],[Delivery Package Unit]]*Tabelle5233[[#This Row],[CHF package unit]]</f>
        <v>0</v>
      </c>
      <c r="I32" s="30"/>
    </row>
    <row r="33" spans="1:9">
      <c r="A33" s="25" t="s">
        <v>305</v>
      </c>
      <c r="B33" s="34">
        <v>4013.2</v>
      </c>
      <c r="C33" s="36" t="s">
        <v>72</v>
      </c>
      <c r="D33" s="36">
        <v>10</v>
      </c>
      <c r="E33" s="36">
        <v>0.05</v>
      </c>
      <c r="F33" s="36">
        <f>Tabelle5233[[#This Row],[Pack. Unit]]*Tabelle5233[[#This Row],[CHF piece]]</f>
        <v>0.5</v>
      </c>
      <c r="G33" s="33"/>
      <c r="H33" s="33">
        <f>Tabelle5233[[#This Row],[Delivery Package Unit]]*Tabelle5233[[#This Row],[CHF package unit]]</f>
        <v>0</v>
      </c>
      <c r="I33" s="30"/>
    </row>
    <row r="34" spans="1:9">
      <c r="A34" s="25">
        <v>100.161</v>
      </c>
      <c r="B34" s="34">
        <v>4013.2</v>
      </c>
      <c r="C34" s="36" t="s">
        <v>75</v>
      </c>
      <c r="D34" s="36">
        <v>10</v>
      </c>
      <c r="E34" s="36">
        <v>0.05</v>
      </c>
      <c r="F34" s="36">
        <f>Tabelle5233[[#This Row],[Pack. Unit]]*Tabelle5233[[#This Row],[CHF piece]]</f>
        <v>0.5</v>
      </c>
      <c r="G34" s="33"/>
      <c r="H34" s="33">
        <f>Tabelle5233[[#This Row],[Delivery Package Unit]]*Tabelle5233[[#This Row],[CHF package unit]]</f>
        <v>0</v>
      </c>
      <c r="I34" s="30"/>
    </row>
    <row r="35" spans="1:9">
      <c r="A35" s="25">
        <v>100.163</v>
      </c>
      <c r="B35" s="34">
        <v>4013.2</v>
      </c>
      <c r="C35" s="36" t="s">
        <v>78</v>
      </c>
      <c r="D35" s="36">
        <v>10</v>
      </c>
      <c r="E35" s="36">
        <v>0.25</v>
      </c>
      <c r="F35" s="36">
        <f>Tabelle5233[[#This Row],[Pack. Unit]]*Tabelle5233[[#This Row],[CHF piece]]</f>
        <v>2.5</v>
      </c>
      <c r="G35" s="33"/>
      <c r="H35" s="33">
        <f>Tabelle5233[[#This Row],[Delivery Package Unit]]*Tabelle5233[[#This Row],[CHF package unit]]</f>
        <v>0</v>
      </c>
      <c r="I35" s="30"/>
    </row>
    <row r="36" spans="1:9">
      <c r="A36" s="25" t="s">
        <v>306</v>
      </c>
      <c r="B36" s="34">
        <v>8714.99</v>
      </c>
      <c r="C36" s="36" t="s">
        <v>81</v>
      </c>
      <c r="D36" s="36">
        <v>10</v>
      </c>
      <c r="E36" s="36">
        <v>0.25</v>
      </c>
      <c r="F36" s="36">
        <f>Tabelle5233[[#This Row],[Pack. Unit]]*Tabelle5233[[#This Row],[CHF piece]]</f>
        <v>2.5</v>
      </c>
      <c r="G36" s="33"/>
      <c r="H36" s="33">
        <f>Tabelle5233[[#This Row],[Delivery Package Unit]]*Tabelle5233[[#This Row],[CHF package unit]]</f>
        <v>0</v>
      </c>
      <c r="I36" s="30"/>
    </row>
    <row r="37" spans="1:9">
      <c r="A37" s="25">
        <v>100.215</v>
      </c>
      <c r="B37" s="34">
        <v>8714.99</v>
      </c>
      <c r="C37" s="36" t="s">
        <v>84</v>
      </c>
      <c r="D37" s="36">
        <v>10</v>
      </c>
      <c r="E37" s="36">
        <v>0.25</v>
      </c>
      <c r="F37" s="36">
        <f>Tabelle5233[[#This Row],[Pack. Unit]]*Tabelle5233[[#This Row],[CHF piece]]</f>
        <v>2.5</v>
      </c>
      <c r="G37" s="33"/>
      <c r="H37" s="33">
        <f>Tabelle5233[[#This Row],[Delivery Package Unit]]*Tabelle5233[[#This Row],[CHF package unit]]</f>
        <v>0</v>
      </c>
      <c r="I37" s="30"/>
    </row>
    <row r="38" spans="1:9">
      <c r="A38" s="25" t="s">
        <v>307</v>
      </c>
      <c r="B38" s="34">
        <v>8714.99</v>
      </c>
      <c r="C38" s="36" t="s">
        <v>87</v>
      </c>
      <c r="D38" s="36">
        <v>10</v>
      </c>
      <c r="E38" s="36">
        <v>0.5</v>
      </c>
      <c r="F38" s="36">
        <f>Tabelle5233[[#This Row],[Pack. Unit]]*Tabelle5233[[#This Row],[CHF piece]]</f>
        <v>5</v>
      </c>
      <c r="G38" s="33"/>
      <c r="H38" s="33">
        <f>Tabelle5233[[#This Row],[Delivery Package Unit]]*Tabelle5233[[#This Row],[CHF package unit]]</f>
        <v>0</v>
      </c>
      <c r="I38" s="30"/>
    </row>
    <row r="39" spans="1:9">
      <c r="A39" s="25">
        <v>100.22499999999999</v>
      </c>
      <c r="B39" s="34">
        <v>8714.99</v>
      </c>
      <c r="C39" s="36" t="s">
        <v>90</v>
      </c>
      <c r="D39" s="36">
        <v>10</v>
      </c>
      <c r="E39" s="36">
        <v>0.3</v>
      </c>
      <c r="F39" s="36">
        <f>Tabelle5233[[#This Row],[Pack. Unit]]*Tabelle5233[[#This Row],[CHF piece]]</f>
        <v>3</v>
      </c>
      <c r="G39" s="33"/>
      <c r="H39" s="33">
        <f>Tabelle5233[[#This Row],[Delivery Package Unit]]*Tabelle5233[[#This Row],[CHF package unit]]</f>
        <v>0</v>
      </c>
      <c r="I39" s="30"/>
    </row>
    <row r="40" spans="1:9">
      <c r="A40" s="25" t="s">
        <v>308</v>
      </c>
      <c r="B40" s="34">
        <v>8714.99</v>
      </c>
      <c r="C40" s="35" t="s">
        <v>93</v>
      </c>
      <c r="D40" s="35">
        <v>5</v>
      </c>
      <c r="E40" s="35">
        <v>0.5</v>
      </c>
      <c r="F40" s="35">
        <f>Tabelle5233[[#This Row],[Pack. Unit]]*Tabelle5233[[#This Row],[CHF piece]]</f>
        <v>2.5</v>
      </c>
      <c r="G40" s="33"/>
      <c r="H40" s="33">
        <f>Tabelle5233[[#This Row],[Delivery Package Unit]]*Tabelle5233[[#This Row],[CHF package unit]]</f>
        <v>0</v>
      </c>
      <c r="I40" s="30"/>
    </row>
    <row r="41" spans="1:9">
      <c r="A41" s="25">
        <v>100.235</v>
      </c>
      <c r="B41" s="34">
        <v>8714.99</v>
      </c>
      <c r="C41" s="36" t="s">
        <v>96</v>
      </c>
      <c r="D41" s="36">
        <v>10</v>
      </c>
      <c r="E41" s="36">
        <v>0.3</v>
      </c>
      <c r="F41" s="36">
        <f>Tabelle5233[[#This Row],[Pack. Unit]]*Tabelle5233[[#This Row],[CHF piece]]</f>
        <v>3</v>
      </c>
      <c r="G41" s="33"/>
      <c r="H41" s="33">
        <f>Tabelle5233[[#This Row],[Delivery Package Unit]]*Tabelle5233[[#This Row],[CHF package unit]]</f>
        <v>0</v>
      </c>
      <c r="I41" s="30"/>
    </row>
    <row r="42" spans="1:9">
      <c r="A42" s="25" t="s">
        <v>309</v>
      </c>
      <c r="B42" s="34">
        <v>8714.91</v>
      </c>
      <c r="C42" s="36" t="s">
        <v>99</v>
      </c>
      <c r="D42" s="36">
        <v>10</v>
      </c>
      <c r="E42" s="36">
        <v>0.5</v>
      </c>
      <c r="F42" s="36">
        <f>Tabelle5233[[#This Row],[Pack. Unit]]*Tabelle5233[[#This Row],[CHF piece]]</f>
        <v>5</v>
      </c>
      <c r="G42" s="33"/>
      <c r="H42" s="33">
        <f>Tabelle5233[[#This Row],[Delivery Package Unit]]*Tabelle5233[[#This Row],[CHF package unit]]</f>
        <v>0</v>
      </c>
      <c r="I42" s="30"/>
    </row>
    <row r="43" spans="1:9">
      <c r="A43" s="25">
        <v>100.312</v>
      </c>
      <c r="B43" s="34">
        <v>8714.91</v>
      </c>
      <c r="C43" s="36" t="s">
        <v>102</v>
      </c>
      <c r="D43" s="36">
        <v>10</v>
      </c>
      <c r="E43" s="36">
        <v>0.5</v>
      </c>
      <c r="F43" s="36">
        <f>Tabelle5233[[#This Row],[Pack. Unit]]*Tabelle5233[[#This Row],[CHF piece]]</f>
        <v>5</v>
      </c>
      <c r="G43" s="33"/>
      <c r="H43" s="33">
        <f>Tabelle5233[[#This Row],[Delivery Package Unit]]*Tabelle5233[[#This Row],[CHF package unit]]</f>
        <v>0</v>
      </c>
      <c r="I43" s="30"/>
    </row>
    <row r="44" spans="1:9">
      <c r="A44" s="25">
        <v>100.31399999999999</v>
      </c>
      <c r="B44" s="34">
        <v>8714.91</v>
      </c>
      <c r="C44" s="36" t="s">
        <v>105</v>
      </c>
      <c r="D44" s="36">
        <v>10</v>
      </c>
      <c r="E44" s="36">
        <v>0.5</v>
      </c>
      <c r="F44" s="36">
        <f>Tabelle5233[[#This Row],[Pack. Unit]]*Tabelle5233[[#This Row],[CHF piece]]</f>
        <v>5</v>
      </c>
      <c r="G44" s="33"/>
      <c r="H44" s="33">
        <f>Tabelle5233[[#This Row],[Delivery Package Unit]]*Tabelle5233[[#This Row],[CHF package unit]]</f>
        <v>0</v>
      </c>
      <c r="I44" s="30"/>
    </row>
    <row r="45" spans="1:9">
      <c r="A45" s="25">
        <v>100.315</v>
      </c>
      <c r="B45" s="34">
        <v>8714.91</v>
      </c>
      <c r="C45" s="36" t="s">
        <v>108</v>
      </c>
      <c r="D45" s="36">
        <v>10</v>
      </c>
      <c r="E45" s="36">
        <v>0.75</v>
      </c>
      <c r="F45" s="36">
        <f>Tabelle5233[[#This Row],[Pack. Unit]]*Tabelle5233[[#This Row],[CHF piece]]</f>
        <v>7.5</v>
      </c>
      <c r="G45" s="33"/>
      <c r="H45" s="33">
        <f>Tabelle5233[[#This Row],[Delivery Package Unit]]*Tabelle5233[[#This Row],[CHF package unit]]</f>
        <v>0</v>
      </c>
      <c r="I45" s="30"/>
    </row>
    <row r="46" spans="1:9">
      <c r="A46" s="25">
        <v>100.32299999999999</v>
      </c>
      <c r="B46" s="34">
        <v>8714.91</v>
      </c>
      <c r="C46" s="36" t="s">
        <v>111</v>
      </c>
      <c r="D46" s="36">
        <v>10</v>
      </c>
      <c r="E46" s="36">
        <v>0.3</v>
      </c>
      <c r="F46" s="36">
        <f>Tabelle5233[[#This Row],[Pack. Unit]]*Tabelle5233[[#This Row],[CHF piece]]</f>
        <v>3</v>
      </c>
      <c r="G46" s="33"/>
      <c r="H46" s="33">
        <f>Tabelle5233[[#This Row],[Delivery Package Unit]]*Tabelle5233[[#This Row],[CHF package unit]]</f>
        <v>0</v>
      </c>
      <c r="I46" s="30"/>
    </row>
    <row r="47" spans="1:9">
      <c r="A47" s="25">
        <v>100.328</v>
      </c>
      <c r="B47" s="34">
        <v>8714.91</v>
      </c>
      <c r="C47" s="36" t="s">
        <v>114</v>
      </c>
      <c r="D47" s="36">
        <v>10</v>
      </c>
      <c r="E47" s="36">
        <v>0.2</v>
      </c>
      <c r="F47" s="36">
        <f>Tabelle5233[[#This Row],[Pack. Unit]]*Tabelle5233[[#This Row],[CHF piece]]</f>
        <v>2</v>
      </c>
      <c r="G47" s="33"/>
      <c r="H47" s="33">
        <f>Tabelle5233[[#This Row],[Delivery Package Unit]]*Tabelle5233[[#This Row],[CHF package unit]]</f>
        <v>0</v>
      </c>
      <c r="I47" s="30"/>
    </row>
    <row r="48" spans="1:9">
      <c r="A48" s="25">
        <v>100.33199999999999</v>
      </c>
      <c r="B48" s="34">
        <v>8714.91</v>
      </c>
      <c r="C48" s="35" t="s">
        <v>117</v>
      </c>
      <c r="D48" s="35">
        <v>5</v>
      </c>
      <c r="E48" s="35">
        <v>0.75</v>
      </c>
      <c r="F48" s="35">
        <f>Tabelle5233[[#This Row],[Pack. Unit]]*Tabelle5233[[#This Row],[CHF piece]]</f>
        <v>3.75</v>
      </c>
      <c r="G48" s="33"/>
      <c r="H48" s="33">
        <f>Tabelle5233[[#This Row],[Delivery Package Unit]]*Tabelle5233[[#This Row],[CHF package unit]]</f>
        <v>0</v>
      </c>
      <c r="I48" s="30"/>
    </row>
    <row r="49" spans="1:9">
      <c r="A49" s="25">
        <v>100.336</v>
      </c>
      <c r="B49" s="34">
        <v>8714.91</v>
      </c>
      <c r="C49" s="35" t="s">
        <v>120</v>
      </c>
      <c r="D49" s="35">
        <v>5</v>
      </c>
      <c r="E49" s="35">
        <v>0.3</v>
      </c>
      <c r="F49" s="35">
        <f>Tabelle5233[[#This Row],[Pack. Unit]]*Tabelle5233[[#This Row],[CHF piece]]</f>
        <v>1.5</v>
      </c>
      <c r="G49" s="33"/>
      <c r="H49" s="33">
        <f>Tabelle5233[[#This Row],[Delivery Package Unit]]*Tabelle5233[[#This Row],[CHF package unit]]</f>
        <v>0</v>
      </c>
      <c r="I49" s="30"/>
    </row>
    <row r="50" spans="1:9">
      <c r="A50" s="25">
        <v>100.337</v>
      </c>
      <c r="B50" s="18">
        <v>8714.91</v>
      </c>
      <c r="C50" s="36" t="s">
        <v>123</v>
      </c>
      <c r="D50" s="36">
        <v>10</v>
      </c>
      <c r="E50" s="36">
        <v>0.15</v>
      </c>
      <c r="F50" s="36">
        <f>Tabelle5233[[#This Row],[Pack. Unit]]*Tabelle5233[[#This Row],[CHF piece]]</f>
        <v>1.5</v>
      </c>
      <c r="G50" s="33"/>
      <c r="H50" s="33">
        <f>Tabelle5233[[#This Row],[Delivery Package Unit]]*Tabelle5233[[#This Row],[CHF package unit]]</f>
        <v>0</v>
      </c>
      <c r="I50" s="30"/>
    </row>
    <row r="51" spans="1:9">
      <c r="A51" s="25">
        <v>100.342</v>
      </c>
      <c r="B51" s="34">
        <v>8714.91</v>
      </c>
      <c r="C51" s="35" t="s">
        <v>126</v>
      </c>
      <c r="D51" s="35">
        <v>5</v>
      </c>
      <c r="E51" s="35">
        <v>0.5</v>
      </c>
      <c r="F51" s="35">
        <f>Tabelle5233[[#This Row],[Pack. Unit]]*Tabelle5233[[#This Row],[CHF piece]]</f>
        <v>2.5</v>
      </c>
      <c r="G51" s="33"/>
      <c r="H51" s="33">
        <f>Tabelle5233[[#This Row],[Delivery Package Unit]]*Tabelle5233[[#This Row],[CHF package unit]]</f>
        <v>0</v>
      </c>
      <c r="I51" s="30"/>
    </row>
    <row r="52" spans="1:9">
      <c r="A52" s="25">
        <v>100.34399999999999</v>
      </c>
      <c r="B52" s="34">
        <v>8714.91</v>
      </c>
      <c r="C52" s="35" t="s">
        <v>129</v>
      </c>
      <c r="D52" s="35">
        <v>5</v>
      </c>
      <c r="E52" s="35">
        <v>0.5</v>
      </c>
      <c r="F52" s="35">
        <f>Tabelle5233[[#This Row],[Pack. Unit]]*Tabelle5233[[#This Row],[CHF piece]]</f>
        <v>2.5</v>
      </c>
      <c r="G52" s="33"/>
      <c r="H52" s="33">
        <f>Tabelle5233[[#This Row],[Delivery Package Unit]]*Tabelle5233[[#This Row],[CHF package unit]]</f>
        <v>0</v>
      </c>
      <c r="I52" s="30"/>
    </row>
    <row r="53" spans="1:9">
      <c r="A53" s="25" t="s">
        <v>310</v>
      </c>
      <c r="B53" s="34">
        <v>8714.91</v>
      </c>
      <c r="C53" s="36" t="s">
        <v>132</v>
      </c>
      <c r="D53" s="36">
        <v>10</v>
      </c>
      <c r="E53" s="36">
        <v>0.3</v>
      </c>
      <c r="F53" s="36">
        <f>Tabelle5233[[#This Row],[Pack. Unit]]*Tabelle5233[[#This Row],[CHF piece]]</f>
        <v>3</v>
      </c>
      <c r="G53" s="33"/>
      <c r="H53" s="33">
        <f>Tabelle5233[[#This Row],[Delivery Package Unit]]*Tabelle5233[[#This Row],[CHF package unit]]</f>
        <v>0</v>
      </c>
      <c r="I53" s="30"/>
    </row>
    <row r="54" spans="1:9">
      <c r="A54" s="25">
        <v>100.351</v>
      </c>
      <c r="B54" s="34">
        <v>8714.91</v>
      </c>
      <c r="C54" s="36" t="s">
        <v>135</v>
      </c>
      <c r="D54" s="36">
        <v>10</v>
      </c>
      <c r="E54" s="36">
        <v>0.3</v>
      </c>
      <c r="F54" s="36">
        <f>Tabelle5233[[#This Row],[Pack. Unit]]*Tabelle5233[[#This Row],[CHF piece]]</f>
        <v>3</v>
      </c>
      <c r="G54" s="33"/>
      <c r="H54" s="33">
        <f>Tabelle5233[[#This Row],[Delivery Package Unit]]*Tabelle5233[[#This Row],[CHF package unit]]</f>
        <v>0</v>
      </c>
      <c r="I54" s="30"/>
    </row>
    <row r="55" spans="1:9">
      <c r="A55" s="25">
        <v>100.35599999999999</v>
      </c>
      <c r="B55" s="34">
        <v>8714.91</v>
      </c>
      <c r="C55" s="36" t="s">
        <v>138</v>
      </c>
      <c r="D55" s="36">
        <v>10</v>
      </c>
      <c r="E55" s="36">
        <v>0.3</v>
      </c>
      <c r="F55" s="36">
        <f>Tabelle5233[[#This Row],[Pack. Unit]]*Tabelle5233[[#This Row],[CHF piece]]</f>
        <v>3</v>
      </c>
      <c r="G55" s="33"/>
      <c r="H55" s="33">
        <f>Tabelle5233[[#This Row],[Delivery Package Unit]]*Tabelle5233[[#This Row],[CHF package unit]]</f>
        <v>0</v>
      </c>
      <c r="I55" s="30"/>
    </row>
    <row r="56" spans="1:9">
      <c r="A56" s="25">
        <v>100.358</v>
      </c>
      <c r="B56" s="34">
        <v>8714.91</v>
      </c>
      <c r="C56" s="36" t="s">
        <v>141</v>
      </c>
      <c r="D56" s="36">
        <v>10</v>
      </c>
      <c r="E56" s="36">
        <v>0.3</v>
      </c>
      <c r="F56" s="36">
        <f>Tabelle5233[[#This Row],[Pack. Unit]]*Tabelle5233[[#This Row],[CHF piece]]</f>
        <v>3</v>
      </c>
      <c r="G56" s="33"/>
      <c r="H56" s="33">
        <f>Tabelle5233[[#This Row],[Delivery Package Unit]]*Tabelle5233[[#This Row],[CHF package unit]]</f>
        <v>0</v>
      </c>
      <c r="I56" s="30"/>
    </row>
    <row r="57" spans="1:9">
      <c r="A57" s="25">
        <v>100.363</v>
      </c>
      <c r="B57" s="34">
        <v>8714.91</v>
      </c>
      <c r="C57" s="35" t="s">
        <v>144</v>
      </c>
      <c r="D57" s="35">
        <v>5</v>
      </c>
      <c r="E57" s="35">
        <v>0.3</v>
      </c>
      <c r="F57" s="35">
        <f>Tabelle5233[[#This Row],[Pack. Unit]]*Tabelle5233[[#This Row],[CHF piece]]</f>
        <v>1.5</v>
      </c>
      <c r="G57" s="33"/>
      <c r="H57" s="33">
        <f>Tabelle5233[[#This Row],[Delivery Package Unit]]*Tabelle5233[[#This Row],[CHF package unit]]</f>
        <v>0</v>
      </c>
      <c r="I57" s="30"/>
    </row>
    <row r="58" spans="1:9">
      <c r="A58" s="25">
        <v>100.36499999999999</v>
      </c>
      <c r="B58" s="34">
        <v>8714.91</v>
      </c>
      <c r="C58" s="35" t="s">
        <v>147</v>
      </c>
      <c r="D58" s="35">
        <v>5</v>
      </c>
      <c r="E58" s="35">
        <v>0.3</v>
      </c>
      <c r="F58" s="35">
        <f>Tabelle5233[[#This Row],[Pack. Unit]]*Tabelle5233[[#This Row],[CHF piece]]</f>
        <v>1.5</v>
      </c>
      <c r="G58" s="33"/>
      <c r="H58" s="33">
        <f>Tabelle5233[[#This Row],[Delivery Package Unit]]*Tabelle5233[[#This Row],[CHF package unit]]</f>
        <v>0</v>
      </c>
      <c r="I58" s="30"/>
    </row>
    <row r="59" spans="1:9">
      <c r="A59" s="25">
        <v>100.367</v>
      </c>
      <c r="B59" s="34">
        <v>8714.91</v>
      </c>
      <c r="C59" s="35" t="s">
        <v>150</v>
      </c>
      <c r="D59" s="35">
        <v>5</v>
      </c>
      <c r="E59" s="35">
        <v>0.3</v>
      </c>
      <c r="F59" s="35">
        <f>Tabelle5233[[#This Row],[Pack. Unit]]*Tabelle5233[[#This Row],[CHF piece]]</f>
        <v>1.5</v>
      </c>
      <c r="G59" s="33"/>
      <c r="H59" s="33">
        <f>Tabelle5233[[#This Row],[Delivery Package Unit]]*Tabelle5233[[#This Row],[CHF package unit]]</f>
        <v>0</v>
      </c>
      <c r="I59" s="30"/>
    </row>
    <row r="60" spans="1:9">
      <c r="A60" s="25">
        <v>100.36799999999999</v>
      </c>
      <c r="B60" s="18">
        <v>8714.91</v>
      </c>
      <c r="C60" s="35" t="s">
        <v>153</v>
      </c>
      <c r="D60" s="35">
        <v>5</v>
      </c>
      <c r="E60" s="35">
        <v>0.3</v>
      </c>
      <c r="F60" s="35">
        <f>Tabelle5233[[#This Row],[Pack. Unit]]*Tabelle5233[[#This Row],[CHF piece]]</f>
        <v>1.5</v>
      </c>
      <c r="G60" s="33"/>
      <c r="H60" s="33">
        <f>Tabelle5233[[#This Row],[Delivery Package Unit]]*Tabelle5233[[#This Row],[CHF package unit]]</f>
        <v>0</v>
      </c>
      <c r="I60" s="30"/>
    </row>
    <row r="61" spans="1:9">
      <c r="A61" s="25">
        <v>100.369</v>
      </c>
      <c r="B61" s="18">
        <v>8714.91</v>
      </c>
      <c r="C61" s="35" t="s">
        <v>156</v>
      </c>
      <c r="D61" s="35">
        <v>5</v>
      </c>
      <c r="E61" s="35">
        <v>0.3</v>
      </c>
      <c r="F61" s="35">
        <f>Tabelle5233[[#This Row],[Pack. Unit]]*Tabelle5233[[#This Row],[CHF piece]]</f>
        <v>1.5</v>
      </c>
      <c r="G61" s="33"/>
      <c r="H61" s="33">
        <f>Tabelle5233[[#This Row],[Delivery Package Unit]]*Tabelle5233[[#This Row],[CHF package unit]]</f>
        <v>0</v>
      </c>
      <c r="I61" s="30"/>
    </row>
    <row r="62" spans="1:9">
      <c r="A62" s="25" t="s">
        <v>311</v>
      </c>
      <c r="B62" s="34">
        <v>8714.91</v>
      </c>
      <c r="C62" s="36" t="s">
        <v>159</v>
      </c>
      <c r="D62" s="36">
        <v>10</v>
      </c>
      <c r="E62" s="36">
        <v>0.2</v>
      </c>
      <c r="F62" s="36">
        <f>Tabelle5233[[#This Row],[Pack. Unit]]*Tabelle5233[[#This Row],[CHF piece]]</f>
        <v>2</v>
      </c>
      <c r="G62" s="33"/>
      <c r="H62" s="33">
        <f>Tabelle5233[[#This Row],[Delivery Package Unit]]*Tabelle5233[[#This Row],[CHF package unit]]</f>
        <v>0</v>
      </c>
      <c r="I62" s="30"/>
    </row>
    <row r="63" spans="1:9">
      <c r="A63" s="25">
        <v>100.371</v>
      </c>
      <c r="B63" s="18">
        <v>8714.91</v>
      </c>
      <c r="C63" s="36" t="s">
        <v>162</v>
      </c>
      <c r="D63" s="36">
        <v>10</v>
      </c>
      <c r="E63" s="36">
        <v>0.3</v>
      </c>
      <c r="F63" s="36">
        <f>Tabelle5233[[#This Row],[Pack. Unit]]*Tabelle5233[[#This Row],[CHF piece]]</f>
        <v>3</v>
      </c>
      <c r="G63" s="33"/>
      <c r="H63" s="33">
        <f>Tabelle5233[[#This Row],[Delivery Package Unit]]*Tabelle5233[[#This Row],[CHF package unit]]</f>
        <v>0</v>
      </c>
      <c r="I63" s="30"/>
    </row>
    <row r="64" spans="1:9">
      <c r="A64" s="25">
        <v>100.372</v>
      </c>
      <c r="B64" s="18">
        <v>8714.91</v>
      </c>
      <c r="C64" s="36" t="s">
        <v>165</v>
      </c>
      <c r="D64" s="36">
        <v>10</v>
      </c>
      <c r="E64" s="36">
        <v>0.3</v>
      </c>
      <c r="F64" s="36">
        <f>Tabelle5233[[#This Row],[Pack. Unit]]*Tabelle5233[[#This Row],[CHF piece]]</f>
        <v>3</v>
      </c>
      <c r="G64" s="33"/>
      <c r="H64" s="33">
        <f>Tabelle5233[[#This Row],[Delivery Package Unit]]*Tabelle5233[[#This Row],[CHF package unit]]</f>
        <v>0</v>
      </c>
      <c r="I64" s="30"/>
    </row>
    <row r="65" spans="1:9">
      <c r="A65" s="25">
        <v>100.373</v>
      </c>
      <c r="B65" s="18">
        <v>8714.91</v>
      </c>
      <c r="C65" s="36" t="s">
        <v>168</v>
      </c>
      <c r="D65" s="36">
        <v>10</v>
      </c>
      <c r="E65" s="36">
        <v>0.3</v>
      </c>
      <c r="F65" s="36">
        <f>Tabelle5233[[#This Row],[Pack. Unit]]*Tabelle5233[[#This Row],[CHF piece]]</f>
        <v>3</v>
      </c>
      <c r="G65" s="33"/>
      <c r="H65" s="33">
        <f>Tabelle5233[[#This Row],[Delivery Package Unit]]*Tabelle5233[[#This Row],[CHF package unit]]</f>
        <v>0</v>
      </c>
      <c r="I65" s="30"/>
    </row>
    <row r="66" spans="1:9">
      <c r="A66" s="25">
        <v>100.375</v>
      </c>
      <c r="B66" s="34">
        <v>8714.91</v>
      </c>
      <c r="C66" s="36" t="s">
        <v>171</v>
      </c>
      <c r="D66" s="36">
        <v>10</v>
      </c>
      <c r="E66" s="36">
        <v>0.3</v>
      </c>
      <c r="F66" s="36">
        <f>Tabelle5233[[#This Row],[Pack. Unit]]*Tabelle5233[[#This Row],[CHF piece]]</f>
        <v>3</v>
      </c>
      <c r="G66" s="33"/>
      <c r="H66" s="33">
        <f>Tabelle5233[[#This Row],[Delivery Package Unit]]*Tabelle5233[[#This Row],[CHF package unit]]</f>
        <v>0</v>
      </c>
      <c r="I66" s="30"/>
    </row>
    <row r="67" spans="1:9">
      <c r="A67" s="25">
        <v>100.377</v>
      </c>
      <c r="B67" s="34">
        <v>8714.91</v>
      </c>
      <c r="C67" s="36" t="s">
        <v>174</v>
      </c>
      <c r="D67" s="36">
        <v>10</v>
      </c>
      <c r="E67" s="36">
        <v>0.5</v>
      </c>
      <c r="F67" s="36">
        <f>Tabelle5233[[#This Row],[Pack. Unit]]*Tabelle5233[[#This Row],[CHF piece]]</f>
        <v>5</v>
      </c>
      <c r="G67" s="33"/>
      <c r="H67" s="33">
        <f>Tabelle5233[[#This Row],[Delivery Package Unit]]*Tabelle5233[[#This Row],[CHF package unit]]</f>
        <v>0</v>
      </c>
      <c r="I67" s="30"/>
    </row>
    <row r="68" spans="1:9">
      <c r="A68" s="25">
        <v>100.379</v>
      </c>
      <c r="B68" s="34">
        <v>8714.91</v>
      </c>
      <c r="C68" s="36" t="s">
        <v>177</v>
      </c>
      <c r="D68" s="36">
        <v>10</v>
      </c>
      <c r="E68" s="36">
        <v>0.5</v>
      </c>
      <c r="F68" s="36">
        <f>Tabelle5233[[#This Row],[Pack. Unit]]*Tabelle5233[[#This Row],[CHF piece]]</f>
        <v>5</v>
      </c>
      <c r="G68" s="33"/>
      <c r="H68" s="33">
        <f>Tabelle5233[[#This Row],[Delivery Package Unit]]*Tabelle5233[[#This Row],[CHF package unit]]</f>
        <v>0</v>
      </c>
      <c r="I68" s="30"/>
    </row>
    <row r="69" spans="1:9">
      <c r="A69" s="25">
        <v>100.40900000000001</v>
      </c>
      <c r="B69" s="18">
        <v>8714.91</v>
      </c>
      <c r="C69" s="32" t="s">
        <v>180</v>
      </c>
      <c r="D69" s="32">
        <v>1</v>
      </c>
      <c r="E69" s="32">
        <v>0.5</v>
      </c>
      <c r="F69" s="32">
        <f>Tabelle5233[[#This Row],[Pack. Unit]]*Tabelle5233[[#This Row],[CHF piece]]</f>
        <v>0.5</v>
      </c>
      <c r="G69" s="33"/>
      <c r="H69" s="33">
        <f>Tabelle5233[[#This Row],[Delivery Package Unit]]*Tabelle5233[[#This Row],[CHF package unit]]</f>
        <v>0</v>
      </c>
      <c r="I69" s="30"/>
    </row>
    <row r="70" spans="1:9">
      <c r="A70" s="25" t="s">
        <v>312</v>
      </c>
      <c r="B70" s="34">
        <v>8714.91</v>
      </c>
      <c r="C70" s="32" t="s">
        <v>183</v>
      </c>
      <c r="D70" s="32">
        <v>1</v>
      </c>
      <c r="E70" s="32">
        <v>0.5</v>
      </c>
      <c r="F70" s="32">
        <f>Tabelle5233[[#This Row],[Pack. Unit]]*Tabelle5233[[#This Row],[CHF piece]]</f>
        <v>0.5</v>
      </c>
      <c r="G70" s="33"/>
      <c r="H70" s="33">
        <f>Tabelle5233[[#This Row],[Delivery Package Unit]]*Tabelle5233[[#This Row],[CHF package unit]]</f>
        <v>0</v>
      </c>
      <c r="I70" s="30"/>
    </row>
    <row r="71" spans="1:9">
      <c r="A71" s="25">
        <v>100.413</v>
      </c>
      <c r="B71" s="34">
        <v>8714.91</v>
      </c>
      <c r="C71" s="32" t="s">
        <v>186</v>
      </c>
      <c r="D71" s="32">
        <v>1</v>
      </c>
      <c r="E71" s="32">
        <v>0.5</v>
      </c>
      <c r="F71" s="32">
        <f>Tabelle5233[[#This Row],[Pack. Unit]]*Tabelle5233[[#This Row],[CHF piece]]</f>
        <v>0.5</v>
      </c>
      <c r="G71" s="33"/>
      <c r="H71" s="33">
        <f>Tabelle5233[[#This Row],[Delivery Package Unit]]*Tabelle5233[[#This Row],[CHF package unit]]</f>
        <v>0</v>
      </c>
      <c r="I71" s="30"/>
    </row>
    <row r="72" spans="1:9">
      <c r="A72" s="25" t="s">
        <v>313</v>
      </c>
      <c r="B72" s="34">
        <v>8714.91</v>
      </c>
      <c r="C72" s="32" t="s">
        <v>189</v>
      </c>
      <c r="D72" s="32">
        <v>1</v>
      </c>
      <c r="E72" s="32">
        <v>0.75</v>
      </c>
      <c r="F72" s="32">
        <f>Tabelle5233[[#This Row],[Pack. Unit]]*Tabelle5233[[#This Row],[CHF piece]]</f>
        <v>0.75</v>
      </c>
      <c r="G72" s="33"/>
      <c r="H72" s="33">
        <f>Tabelle5233[[#This Row],[Delivery Package Unit]]*Tabelle5233[[#This Row],[CHF package unit]]</f>
        <v>0</v>
      </c>
      <c r="I72" s="30"/>
    </row>
    <row r="73" spans="1:9">
      <c r="A73" s="25" t="s">
        <v>314</v>
      </c>
      <c r="B73" s="34">
        <v>8714.91</v>
      </c>
      <c r="C73" s="32" t="s">
        <v>192</v>
      </c>
      <c r="D73" s="32">
        <v>1</v>
      </c>
      <c r="E73" s="32">
        <v>0.5</v>
      </c>
      <c r="F73" s="32">
        <f>Tabelle5233[[#This Row],[Pack. Unit]]*Tabelle5233[[#This Row],[CHF piece]]</f>
        <v>0.5</v>
      </c>
      <c r="G73" s="33"/>
      <c r="H73" s="33">
        <f>Tabelle5233[[#This Row],[Delivery Package Unit]]*Tabelle5233[[#This Row],[CHF package unit]]</f>
        <v>0</v>
      </c>
      <c r="I73" s="30"/>
    </row>
    <row r="74" spans="1:9">
      <c r="A74" s="25">
        <v>100.43300000000001</v>
      </c>
      <c r="B74" s="34">
        <v>8714.91</v>
      </c>
      <c r="C74" s="32" t="s">
        <v>195</v>
      </c>
      <c r="D74" s="32">
        <v>1</v>
      </c>
      <c r="E74" s="32">
        <v>0.5</v>
      </c>
      <c r="F74" s="32">
        <f>Tabelle5233[[#This Row],[Pack. Unit]]*Tabelle5233[[#This Row],[CHF piece]]</f>
        <v>0.5</v>
      </c>
      <c r="G74" s="33"/>
      <c r="H74" s="33">
        <f>Tabelle5233[[#This Row],[Delivery Package Unit]]*Tabelle5233[[#This Row],[CHF package unit]]</f>
        <v>0</v>
      </c>
      <c r="I74" s="30"/>
    </row>
    <row r="75" spans="1:9">
      <c r="A75" s="25" t="s">
        <v>315</v>
      </c>
      <c r="B75" s="34">
        <v>8714.91</v>
      </c>
      <c r="C75" s="32" t="s">
        <v>198</v>
      </c>
      <c r="D75" s="32">
        <v>1</v>
      </c>
      <c r="E75" s="32">
        <v>0.75</v>
      </c>
      <c r="F75" s="32">
        <f>Tabelle5233[[#This Row],[Pack. Unit]]*Tabelle5233[[#This Row],[CHF piece]]</f>
        <v>0.75</v>
      </c>
      <c r="G75" s="33"/>
      <c r="H75" s="33">
        <f>Tabelle5233[[#This Row],[Delivery Package Unit]]*Tabelle5233[[#This Row],[CHF package unit]]</f>
        <v>0</v>
      </c>
      <c r="I75" s="30"/>
    </row>
    <row r="76" spans="1:9">
      <c r="A76" s="25" t="s">
        <v>316</v>
      </c>
      <c r="B76" s="34">
        <v>8714.91</v>
      </c>
      <c r="C76" s="36" t="s">
        <v>201</v>
      </c>
      <c r="D76" s="36">
        <v>10</v>
      </c>
      <c r="E76" s="36">
        <v>0.5</v>
      </c>
      <c r="F76" s="36">
        <f>Tabelle5233[[#This Row],[Pack. Unit]]*Tabelle5233[[#This Row],[CHF piece]]</f>
        <v>5</v>
      </c>
      <c r="G76" s="33"/>
      <c r="H76" s="33">
        <f>Tabelle5233[[#This Row],[Delivery Package Unit]]*Tabelle5233[[#This Row],[CHF package unit]]</f>
        <v>0</v>
      </c>
      <c r="I76" s="30"/>
    </row>
    <row r="77" spans="1:9">
      <c r="A77" s="25">
        <v>100.505</v>
      </c>
      <c r="B77" s="34">
        <v>8714.91</v>
      </c>
      <c r="C77" s="32" t="s">
        <v>204</v>
      </c>
      <c r="D77" s="32">
        <v>1</v>
      </c>
      <c r="E77" s="32">
        <v>0.5</v>
      </c>
      <c r="F77" s="32">
        <f>Tabelle5233[[#This Row],[Pack. Unit]]*Tabelle5233[[#This Row],[CHF piece]]</f>
        <v>0.5</v>
      </c>
      <c r="G77" s="33"/>
      <c r="H77" s="33">
        <f>Tabelle5233[[#This Row],[Delivery Package Unit]]*Tabelle5233[[#This Row],[CHF package unit]]</f>
        <v>0</v>
      </c>
      <c r="I77" s="30"/>
    </row>
    <row r="78" spans="1:9">
      <c r="A78" s="25">
        <v>100.506</v>
      </c>
      <c r="B78" s="34">
        <v>8714.91</v>
      </c>
      <c r="C78" s="32" t="s">
        <v>207</v>
      </c>
      <c r="D78" s="32">
        <v>1</v>
      </c>
      <c r="E78" s="32">
        <v>0.5</v>
      </c>
      <c r="F78" s="32">
        <f>Tabelle5233[[#This Row],[Pack. Unit]]*Tabelle5233[[#This Row],[CHF piece]]</f>
        <v>0.5</v>
      </c>
      <c r="G78" s="33"/>
      <c r="H78" s="33">
        <f>Tabelle5233[[#This Row],[Delivery Package Unit]]*Tabelle5233[[#This Row],[CHF package unit]]</f>
        <v>0</v>
      </c>
      <c r="I78" s="30"/>
    </row>
    <row r="79" spans="1:9">
      <c r="A79" s="25" t="s">
        <v>317</v>
      </c>
      <c r="B79" s="34">
        <v>8714.99</v>
      </c>
      <c r="C79" s="36" t="s">
        <v>210</v>
      </c>
      <c r="D79" s="36">
        <v>10</v>
      </c>
      <c r="E79" s="36">
        <v>0.4</v>
      </c>
      <c r="F79" s="36">
        <f>Tabelle5233[[#This Row],[Pack. Unit]]*Tabelle5233[[#This Row],[CHF piece]]</f>
        <v>4</v>
      </c>
      <c r="G79" s="33"/>
      <c r="H79" s="33">
        <f>Tabelle5233[[#This Row],[Delivery Package Unit]]*Tabelle5233[[#This Row],[CHF package unit]]</f>
        <v>0</v>
      </c>
      <c r="I79" s="30"/>
    </row>
    <row r="80" spans="1:9">
      <c r="A80" s="25">
        <v>100.512</v>
      </c>
      <c r="B80" s="34">
        <v>8714.99</v>
      </c>
      <c r="C80" s="36" t="s">
        <v>213</v>
      </c>
      <c r="D80" s="36">
        <v>10</v>
      </c>
      <c r="E80" s="36">
        <v>0.5</v>
      </c>
      <c r="F80" s="36">
        <f>Tabelle5233[[#This Row],[Pack. Unit]]*Tabelle5233[[#This Row],[CHF piece]]</f>
        <v>5</v>
      </c>
      <c r="G80" s="33"/>
      <c r="H80" s="33">
        <f>Tabelle5233[[#This Row],[Delivery Package Unit]]*Tabelle5233[[#This Row],[CHF package unit]]</f>
        <v>0</v>
      </c>
      <c r="I80" s="30"/>
    </row>
    <row r="81" spans="1:9">
      <c r="A81" s="25">
        <v>100.518</v>
      </c>
      <c r="B81" s="34">
        <v>8714.91</v>
      </c>
      <c r="C81" s="36" t="s">
        <v>216</v>
      </c>
      <c r="D81" s="36">
        <v>10</v>
      </c>
      <c r="E81" s="36">
        <v>0.25</v>
      </c>
      <c r="F81" s="36">
        <f>Tabelle5233[[#This Row],[Pack. Unit]]*Tabelle5233[[#This Row],[CHF piece]]</f>
        <v>2.5</v>
      </c>
      <c r="G81" s="33"/>
      <c r="H81" s="33">
        <f>Tabelle5233[[#This Row],[Delivery Package Unit]]*Tabelle5233[[#This Row],[CHF package unit]]</f>
        <v>0</v>
      </c>
      <c r="I81" s="30"/>
    </row>
    <row r="82" spans="1:9">
      <c r="A82" s="25">
        <v>100.52500000000001</v>
      </c>
      <c r="B82" s="34">
        <v>8714.91</v>
      </c>
      <c r="C82" s="36" t="s">
        <v>219</v>
      </c>
      <c r="D82" s="36">
        <v>10</v>
      </c>
      <c r="E82" s="36">
        <v>0.1</v>
      </c>
      <c r="F82" s="36">
        <f>Tabelle5233[[#This Row],[Pack. Unit]]*Tabelle5233[[#This Row],[CHF piece]]</f>
        <v>1</v>
      </c>
      <c r="G82" s="33"/>
      <c r="H82" s="33">
        <f>Tabelle5233[[#This Row],[Delivery Package Unit]]*Tabelle5233[[#This Row],[CHF package unit]]</f>
        <v>0</v>
      </c>
      <c r="I82" s="30"/>
    </row>
    <row r="83" spans="1:9">
      <c r="A83" s="25" t="s">
        <v>318</v>
      </c>
      <c r="B83" s="34">
        <v>8714.91</v>
      </c>
      <c r="C83" s="36" t="s">
        <v>222</v>
      </c>
      <c r="D83" s="36">
        <v>10</v>
      </c>
      <c r="E83" s="36">
        <v>0.2</v>
      </c>
      <c r="F83" s="36">
        <f>Tabelle5233[[#This Row],[Pack. Unit]]*Tabelle5233[[#This Row],[CHF piece]]</f>
        <v>2</v>
      </c>
      <c r="G83" s="33"/>
      <c r="H83" s="33">
        <f>Tabelle5233[[#This Row],[Delivery Package Unit]]*Tabelle5233[[#This Row],[CHF package unit]]</f>
        <v>0</v>
      </c>
      <c r="I83" s="30"/>
    </row>
    <row r="84" spans="1:9">
      <c r="A84" s="25">
        <v>100.53100000000001</v>
      </c>
      <c r="B84" s="34">
        <v>8714.91</v>
      </c>
      <c r="C84" s="36" t="s">
        <v>225</v>
      </c>
      <c r="D84" s="36">
        <v>10</v>
      </c>
      <c r="E84" s="36">
        <v>0.2</v>
      </c>
      <c r="F84" s="36">
        <f>Tabelle5233[[#This Row],[Pack. Unit]]*Tabelle5233[[#This Row],[CHF piece]]</f>
        <v>2</v>
      </c>
      <c r="G84" s="33"/>
      <c r="H84" s="33">
        <f>Tabelle5233[[#This Row],[Delivery Package Unit]]*Tabelle5233[[#This Row],[CHF package unit]]</f>
        <v>0</v>
      </c>
      <c r="I84" s="30"/>
    </row>
    <row r="85" spans="1:9">
      <c r="A85" s="25" t="s">
        <v>319</v>
      </c>
      <c r="B85" s="34">
        <v>8714.9500000000007</v>
      </c>
      <c r="C85" s="36" t="s">
        <v>228</v>
      </c>
      <c r="D85" s="36">
        <v>10</v>
      </c>
      <c r="E85" s="36">
        <v>0.2</v>
      </c>
      <c r="F85" s="36">
        <f>Tabelle5233[[#This Row],[Pack. Unit]]*Tabelle5233[[#This Row],[CHF piece]]</f>
        <v>2</v>
      </c>
      <c r="G85" s="33"/>
      <c r="H85" s="33">
        <f>Tabelle5233[[#This Row],[Delivery Package Unit]]*Tabelle5233[[#This Row],[CHF package unit]]</f>
        <v>0</v>
      </c>
      <c r="I85" s="30"/>
    </row>
    <row r="86" spans="1:9">
      <c r="A86" s="25">
        <v>100.541</v>
      </c>
      <c r="B86" s="34">
        <v>8714.9500000000007</v>
      </c>
      <c r="C86" s="36" t="s">
        <v>231</v>
      </c>
      <c r="D86" s="36">
        <v>10</v>
      </c>
      <c r="E86" s="36">
        <v>0.2</v>
      </c>
      <c r="F86" s="36">
        <f>Tabelle5233[[#This Row],[Pack. Unit]]*Tabelle5233[[#This Row],[CHF piece]]</f>
        <v>2</v>
      </c>
      <c r="G86" s="33"/>
      <c r="H86" s="33">
        <f>Tabelle5233[[#This Row],[Delivery Package Unit]]*Tabelle5233[[#This Row],[CHF package unit]]</f>
        <v>0</v>
      </c>
      <c r="I86" s="30"/>
    </row>
    <row r="87" spans="1:9">
      <c r="A87" s="25">
        <v>100.544</v>
      </c>
      <c r="B87" s="34">
        <v>8714.9500000000007</v>
      </c>
      <c r="C87" s="35" t="s">
        <v>234</v>
      </c>
      <c r="D87" s="35">
        <v>5</v>
      </c>
      <c r="E87" s="35">
        <v>0.2</v>
      </c>
      <c r="F87" s="35">
        <f>Tabelle5233[[#This Row],[Pack. Unit]]*Tabelle5233[[#This Row],[CHF piece]]</f>
        <v>1</v>
      </c>
      <c r="G87" s="33"/>
      <c r="H87" s="33">
        <f>Tabelle5233[[#This Row],[Delivery Package Unit]]*Tabelle5233[[#This Row],[CHF package unit]]</f>
        <v>0</v>
      </c>
      <c r="I87" s="30"/>
    </row>
    <row r="88" spans="1:9">
      <c r="A88" s="25">
        <v>100.54600000000001</v>
      </c>
      <c r="B88" s="34">
        <v>8714.99</v>
      </c>
      <c r="C88" s="36" t="s">
        <v>237</v>
      </c>
      <c r="D88" s="36">
        <v>10</v>
      </c>
      <c r="E88" s="36">
        <v>0.05</v>
      </c>
      <c r="F88" s="36">
        <f>Tabelle5233[[#This Row],[Pack. Unit]]*Tabelle5233[[#This Row],[CHF piece]]</f>
        <v>0.5</v>
      </c>
      <c r="G88" s="33"/>
      <c r="H88" s="33">
        <f>Tabelle5233[[#This Row],[Delivery Package Unit]]*Tabelle5233[[#This Row],[CHF package unit]]</f>
        <v>0</v>
      </c>
      <c r="I88" s="30"/>
    </row>
    <row r="89" spans="1:9">
      <c r="A89" s="25" t="s">
        <v>320</v>
      </c>
      <c r="B89" s="34">
        <v>8714.9599999999991</v>
      </c>
      <c r="C89" s="36" t="s">
        <v>240</v>
      </c>
      <c r="D89" s="36">
        <v>10</v>
      </c>
      <c r="E89" s="36">
        <v>0.2</v>
      </c>
      <c r="F89" s="36">
        <f>Tabelle5233[[#This Row],[Pack. Unit]]*Tabelle5233[[#This Row],[CHF piece]]</f>
        <v>2</v>
      </c>
      <c r="G89" s="33"/>
      <c r="H89" s="33">
        <f>Tabelle5233[[#This Row],[Delivery Package Unit]]*Tabelle5233[[#This Row],[CHF package unit]]</f>
        <v>0</v>
      </c>
      <c r="I89" s="30"/>
    </row>
    <row r="90" spans="1:9">
      <c r="A90" s="25">
        <v>100.551</v>
      </c>
      <c r="B90" s="34">
        <v>8714.9599999999991</v>
      </c>
      <c r="C90" s="36" t="s">
        <v>243</v>
      </c>
      <c r="D90" s="36">
        <v>10</v>
      </c>
      <c r="E90" s="36">
        <v>0.2</v>
      </c>
      <c r="F90" s="36">
        <f>Tabelle5233[[#This Row],[Pack. Unit]]*Tabelle5233[[#This Row],[CHF piece]]</f>
        <v>2</v>
      </c>
      <c r="G90" s="33"/>
      <c r="H90" s="33">
        <f>Tabelle5233[[#This Row],[Delivery Package Unit]]*Tabelle5233[[#This Row],[CHF package unit]]</f>
        <v>0</v>
      </c>
      <c r="I90" s="30"/>
    </row>
    <row r="91" spans="1:9">
      <c r="A91" s="25">
        <v>100.55800000000001</v>
      </c>
      <c r="B91" s="34">
        <v>8714.99</v>
      </c>
      <c r="C91" s="36" t="s">
        <v>246</v>
      </c>
      <c r="D91" s="36">
        <v>10</v>
      </c>
      <c r="E91" s="36">
        <v>0.05</v>
      </c>
      <c r="F91" s="36">
        <f>Tabelle5233[[#This Row],[Pack. Unit]]*Tabelle5233[[#This Row],[CHF piece]]</f>
        <v>0.5</v>
      </c>
      <c r="G91" s="33"/>
      <c r="H91" s="33">
        <f>Tabelle5233[[#This Row],[Delivery Package Unit]]*Tabelle5233[[#This Row],[CHF package unit]]</f>
        <v>0</v>
      </c>
      <c r="I91" s="30"/>
    </row>
    <row r="92" spans="1:9">
      <c r="A92" s="25">
        <v>100.605</v>
      </c>
      <c r="B92" s="34">
        <v>8714.99</v>
      </c>
      <c r="C92" s="32" t="s">
        <v>249</v>
      </c>
      <c r="D92" s="32">
        <v>5</v>
      </c>
      <c r="E92" s="32">
        <v>0.3</v>
      </c>
      <c r="F92" s="32">
        <f>Tabelle5233[[#This Row],[Pack. Unit]]*Tabelle5233[[#This Row],[CHF piece]]</f>
        <v>1.5</v>
      </c>
      <c r="G92" s="33"/>
      <c r="H92" s="33">
        <f>Tabelle5233[[#This Row],[Delivery Package Unit]]*Tabelle5233[[#This Row],[CHF package unit]]</f>
        <v>0</v>
      </c>
      <c r="I92" s="30"/>
    </row>
    <row r="93" spans="1:9">
      <c r="A93" s="25" t="s">
        <v>321</v>
      </c>
      <c r="B93" s="34">
        <v>8714.99</v>
      </c>
      <c r="C93" s="32" t="s">
        <v>252</v>
      </c>
      <c r="D93" s="32">
        <v>5</v>
      </c>
      <c r="E93" s="32">
        <v>0.05</v>
      </c>
      <c r="F93" s="32">
        <f>Tabelle5233[[#This Row],[Pack. Unit]]*Tabelle5233[[#This Row],[CHF piece]]</f>
        <v>0.25</v>
      </c>
      <c r="G93" s="33"/>
      <c r="H93" s="33">
        <f>Tabelle5233[[#This Row],[Delivery Package Unit]]*Tabelle5233[[#This Row],[CHF package unit]]</f>
        <v>0</v>
      </c>
      <c r="I93" s="30"/>
    </row>
    <row r="94" spans="1:9">
      <c r="A94" s="25">
        <v>100.611</v>
      </c>
      <c r="B94" s="34">
        <v>8714.99</v>
      </c>
      <c r="C94" s="32" t="s">
        <v>255</v>
      </c>
      <c r="D94" s="32">
        <v>5</v>
      </c>
      <c r="E94" s="32">
        <v>0.05</v>
      </c>
      <c r="F94" s="32">
        <f>Tabelle5233[[#This Row],[Pack. Unit]]*Tabelle5233[[#This Row],[CHF piece]]</f>
        <v>0.25</v>
      </c>
      <c r="G94" s="33"/>
      <c r="H94" s="33">
        <f>Tabelle5233[[#This Row],[Delivery Package Unit]]*Tabelle5233[[#This Row],[CHF package unit]]</f>
        <v>0</v>
      </c>
      <c r="I94" s="30"/>
    </row>
    <row r="95" spans="1:9">
      <c r="A95" s="25">
        <v>100.61499999999999</v>
      </c>
      <c r="B95" s="34">
        <v>8714.99</v>
      </c>
      <c r="C95" s="32" t="s">
        <v>258</v>
      </c>
      <c r="D95" s="32">
        <v>10</v>
      </c>
      <c r="E95" s="32">
        <v>0.2</v>
      </c>
      <c r="F95" s="32">
        <f>Tabelle5233[[#This Row],[Pack. Unit]]*Tabelle5233[[#This Row],[CHF piece]]</f>
        <v>2</v>
      </c>
      <c r="G95" s="33"/>
      <c r="H95" s="33">
        <f>Tabelle5233[[#This Row],[Delivery Package Unit]]*Tabelle5233[[#This Row],[CHF package unit]]</f>
        <v>0</v>
      </c>
      <c r="I95" s="30"/>
    </row>
    <row r="96" spans="1:9">
      <c r="A96" s="25" t="s">
        <v>322</v>
      </c>
      <c r="B96" s="34">
        <v>8714.99</v>
      </c>
      <c r="C96" s="36" t="s">
        <v>261</v>
      </c>
      <c r="D96" s="36">
        <v>10</v>
      </c>
      <c r="E96" s="36">
        <v>0.2</v>
      </c>
      <c r="F96" s="36">
        <f>Tabelle5233[[#This Row],[Pack. Unit]]*Tabelle5233[[#This Row],[CHF piece]]</f>
        <v>2</v>
      </c>
      <c r="G96" s="33"/>
      <c r="H96" s="33">
        <f>Tabelle5233[[#This Row],[Delivery Package Unit]]*Tabelle5233[[#This Row],[CHF package unit]]</f>
        <v>0</v>
      </c>
      <c r="I96" s="30"/>
    </row>
    <row r="97" spans="1:9">
      <c r="A97" s="25">
        <v>100.625</v>
      </c>
      <c r="B97" s="34">
        <v>8714.99</v>
      </c>
      <c r="C97" s="36" t="s">
        <v>263</v>
      </c>
      <c r="D97" s="36">
        <v>10</v>
      </c>
      <c r="E97" s="36">
        <v>0.25</v>
      </c>
      <c r="F97" s="36">
        <f>Tabelle5233[[#This Row],[Pack. Unit]]*Tabelle5233[[#This Row],[CHF piece]]</f>
        <v>2.5</v>
      </c>
      <c r="G97" s="33"/>
      <c r="H97" s="33">
        <f>Tabelle5233[[#This Row],[Delivery Package Unit]]*Tabelle5233[[#This Row],[CHF package unit]]</f>
        <v>0</v>
      </c>
      <c r="I97" s="30"/>
    </row>
    <row r="98" spans="1:9">
      <c r="A98" s="25" t="s">
        <v>323</v>
      </c>
      <c r="B98" s="34">
        <v>8714.99</v>
      </c>
      <c r="C98" s="36" t="s">
        <v>265</v>
      </c>
      <c r="D98" s="36">
        <v>10</v>
      </c>
      <c r="E98" s="36">
        <v>0.2</v>
      </c>
      <c r="F98" s="36">
        <f>Tabelle5233[[#This Row],[Pack. Unit]]*Tabelle5233[[#This Row],[CHF piece]]</f>
        <v>2</v>
      </c>
      <c r="G98" s="33"/>
      <c r="H98" s="33">
        <f>Tabelle5233[[#This Row],[Delivery Package Unit]]*Tabelle5233[[#This Row],[CHF package unit]]</f>
        <v>0</v>
      </c>
      <c r="I98" s="30"/>
    </row>
    <row r="99" spans="1:9">
      <c r="A99" s="25">
        <v>100.631</v>
      </c>
      <c r="B99" s="34">
        <v>8714.99</v>
      </c>
      <c r="C99" s="36" t="s">
        <v>268</v>
      </c>
      <c r="D99" s="36">
        <v>10</v>
      </c>
      <c r="E99" s="36">
        <v>0.2</v>
      </c>
      <c r="F99" s="36">
        <f>Tabelle5233[[#This Row],[Pack. Unit]]*Tabelle5233[[#This Row],[CHF piece]]</f>
        <v>2</v>
      </c>
      <c r="G99" s="33"/>
      <c r="H99" s="33">
        <f>Tabelle5233[[#This Row],[Delivery Package Unit]]*Tabelle5233[[#This Row],[CHF package unit]]</f>
        <v>0</v>
      </c>
      <c r="I99" s="30"/>
    </row>
    <row r="100" spans="1:9">
      <c r="A100" s="25" t="s">
        <v>324</v>
      </c>
      <c r="B100" s="34">
        <v>8714.99</v>
      </c>
      <c r="C100" s="36" t="s">
        <v>271</v>
      </c>
      <c r="D100" s="36">
        <v>10</v>
      </c>
      <c r="E100" s="36">
        <v>0.1</v>
      </c>
      <c r="F100" s="36">
        <f>Tabelle5233[[#This Row],[Pack. Unit]]*Tabelle5233[[#This Row],[CHF piece]]</f>
        <v>1</v>
      </c>
      <c r="G100" s="33"/>
      <c r="H100" s="33">
        <f>Tabelle5233[[#This Row],[Delivery Package Unit]]*Tabelle5233[[#This Row],[CHF package unit]]</f>
        <v>0</v>
      </c>
      <c r="I100" s="30"/>
    </row>
    <row r="101" spans="1:9">
      <c r="A101" s="25">
        <v>100.645</v>
      </c>
      <c r="B101" s="34">
        <v>8714.99</v>
      </c>
      <c r="C101" s="36" t="s">
        <v>274</v>
      </c>
      <c r="D101" s="36">
        <v>10</v>
      </c>
      <c r="E101" s="36">
        <v>0.2</v>
      </c>
      <c r="F101" s="36">
        <f>Tabelle5233[[#This Row],[Pack. Unit]]*Tabelle5233[[#This Row],[CHF piece]]</f>
        <v>2</v>
      </c>
      <c r="G101" s="33"/>
      <c r="H101" s="33">
        <f>Tabelle5233[[#This Row],[Delivery Package Unit]]*Tabelle5233[[#This Row],[CHF package unit]]</f>
        <v>0</v>
      </c>
      <c r="I101" s="30"/>
    </row>
    <row r="102" spans="1:9">
      <c r="A102" s="25" t="s">
        <v>325</v>
      </c>
      <c r="B102" s="34">
        <v>8714.99</v>
      </c>
      <c r="C102" s="36" t="s">
        <v>277</v>
      </c>
      <c r="D102" s="36">
        <v>10</v>
      </c>
      <c r="E102" s="36">
        <v>0.05</v>
      </c>
      <c r="F102" s="36">
        <f>Tabelle5233[[#This Row],[Pack. Unit]]*Tabelle5233[[#This Row],[CHF piece]]</f>
        <v>0.5</v>
      </c>
      <c r="G102" s="33"/>
      <c r="H102" s="33">
        <f>Tabelle5233[[#This Row],[Delivery Package Unit]]*Tabelle5233[[#This Row],[CHF package unit]]</f>
        <v>0</v>
      </c>
      <c r="I102" s="30"/>
    </row>
    <row r="103" spans="1:9">
      <c r="A103" s="25">
        <v>100.655</v>
      </c>
      <c r="B103" s="34">
        <v>8714.99</v>
      </c>
      <c r="C103" s="32" t="s">
        <v>280</v>
      </c>
      <c r="D103" s="32">
        <v>1</v>
      </c>
      <c r="E103" s="32">
        <v>0.05</v>
      </c>
      <c r="F103" s="32">
        <f>Tabelle5233[[#This Row],[Pack. Unit]]*Tabelle5233[[#This Row],[CHF piece]]</f>
        <v>0.05</v>
      </c>
      <c r="G103" s="33"/>
      <c r="H103" s="33">
        <f>Tabelle5233[[#This Row],[Delivery Package Unit]]*Tabelle5233[[#This Row],[CHF package unit]]</f>
        <v>0</v>
      </c>
      <c r="I103" s="30"/>
    </row>
    <row r="104" spans="1:9" ht="15" thickBot="1">
      <c r="A104" s="19"/>
      <c r="B104" s="20"/>
      <c r="C104" s="21"/>
      <c r="D104" s="21"/>
      <c r="E104" s="22"/>
      <c r="F104" s="22"/>
      <c r="G104" s="31"/>
      <c r="H104" s="23">
        <f>SUM(H12:H103)</f>
        <v>0</v>
      </c>
      <c r="I104" s="24" t="s">
        <v>282</v>
      </c>
    </row>
    <row r="105" spans="1:9" ht="15" thickTop="1">
      <c r="A105" s="19"/>
      <c r="B105" s="20"/>
      <c r="C105" s="21"/>
      <c r="D105" s="21"/>
      <c r="E105" s="22"/>
      <c r="F105" s="22"/>
      <c r="G105" s="31"/>
      <c r="H105" s="16"/>
      <c r="I105" s="16"/>
    </row>
  </sheetData>
  <pageMargins left="0.7" right="0.7" top="0.78740157499999996" bottom="0.78740157499999996" header="0.3" footer="0.3"/>
  <pageSetup paperSize="8" orientation="portrait" verticalDpi="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tabSelected="1" topLeftCell="A13" workbookViewId="0">
      <selection activeCell="C5" sqref="C5"/>
    </sheetView>
  </sheetViews>
  <sheetFormatPr baseColWidth="10" defaultRowHeight="14.5"/>
  <cols>
    <col min="1" max="1" width="10.26953125" customWidth="1"/>
    <col min="2" max="2" width="0" hidden="1" customWidth="1"/>
    <col min="3" max="3" width="52.1796875" customWidth="1"/>
  </cols>
  <sheetData>
    <row r="1" spans="1:9" ht="20">
      <c r="A1" s="38" t="s">
        <v>326</v>
      </c>
      <c r="B1" s="2"/>
      <c r="C1" s="3"/>
      <c r="D1" s="3"/>
      <c r="E1" s="3"/>
      <c r="F1" s="3"/>
      <c r="G1" s="3"/>
      <c r="H1" s="3"/>
      <c r="I1" s="3"/>
    </row>
    <row r="2" spans="1:9">
      <c r="A2" s="4"/>
      <c r="B2" s="5"/>
      <c r="C2" s="4"/>
      <c r="D2" s="4"/>
      <c r="E2" s="4"/>
      <c r="F2" s="4"/>
      <c r="G2" s="4"/>
      <c r="H2" s="4"/>
      <c r="I2" s="4"/>
    </row>
    <row r="3" spans="1:9" ht="17.5">
      <c r="A3" s="6" t="s">
        <v>298</v>
      </c>
      <c r="B3" s="7"/>
      <c r="C3" s="4"/>
      <c r="D3" s="39"/>
      <c r="E3" s="8"/>
      <c r="F3" s="8"/>
      <c r="G3" s="8"/>
      <c r="H3" s="4"/>
      <c r="I3" s="4"/>
    </row>
    <row r="4" spans="1:9" ht="17.5">
      <c r="A4" s="6"/>
      <c r="B4" s="7"/>
      <c r="C4" s="4"/>
      <c r="D4" s="4"/>
      <c r="E4" s="8"/>
      <c r="F4" s="8"/>
      <c r="G4" s="8"/>
      <c r="H4" s="4"/>
      <c r="I4" s="4"/>
    </row>
    <row r="5" spans="1:9" ht="17.5">
      <c r="A5" s="6"/>
      <c r="B5" s="7"/>
      <c r="C5" s="40" t="s">
        <v>327</v>
      </c>
      <c r="D5" s="4"/>
      <c r="E5" s="4"/>
      <c r="F5" s="4"/>
      <c r="G5" s="4"/>
      <c r="H5" s="4"/>
      <c r="I5" s="4"/>
    </row>
    <row r="6" spans="1:9" ht="17.5">
      <c r="A6" s="6"/>
      <c r="B6" s="7"/>
      <c r="C6" s="41" t="s">
        <v>299</v>
      </c>
      <c r="D6" s="4"/>
      <c r="E6" s="4"/>
      <c r="F6" s="4"/>
      <c r="G6" s="4"/>
      <c r="H6" s="4"/>
      <c r="I6" s="4"/>
    </row>
    <row r="7" spans="1:9" ht="17.5">
      <c r="A7" s="6"/>
      <c r="B7" s="7"/>
      <c r="C7" s="42" t="s">
        <v>300</v>
      </c>
      <c r="D7" s="4"/>
      <c r="E7" s="4"/>
      <c r="F7" s="4"/>
      <c r="G7" s="4"/>
      <c r="H7" s="4"/>
      <c r="I7" s="4"/>
    </row>
    <row r="8" spans="1:9" ht="17.5">
      <c r="A8" s="6"/>
      <c r="B8" s="7"/>
      <c r="C8" s="43" t="s">
        <v>301</v>
      </c>
      <c r="D8" s="4"/>
      <c r="E8" s="4"/>
      <c r="F8" s="4"/>
      <c r="G8" s="4"/>
      <c r="H8" s="4"/>
      <c r="I8" s="4"/>
    </row>
    <row r="9" spans="1:9" ht="18">
      <c r="A9" s="37"/>
      <c r="B9" s="7"/>
      <c r="C9" s="4"/>
      <c r="D9" s="4"/>
      <c r="E9" s="4"/>
      <c r="F9" s="4"/>
      <c r="G9" s="4"/>
      <c r="H9" s="4"/>
      <c r="I9" s="4"/>
    </row>
    <row r="10" spans="1:9" ht="18.5" thickBot="1">
      <c r="A10" s="37" t="s">
        <v>332</v>
      </c>
      <c r="B10" s="7"/>
      <c r="C10" s="4"/>
      <c r="D10" s="4"/>
      <c r="E10" s="4"/>
      <c r="F10" s="4"/>
      <c r="G10" s="4"/>
      <c r="H10" s="4"/>
      <c r="I10" s="4"/>
    </row>
    <row r="11" spans="1:9" ht="62.5" thickBot="1">
      <c r="A11" s="9" t="s">
        <v>292</v>
      </c>
      <c r="B11" s="10" t="s">
        <v>2</v>
      </c>
      <c r="C11" s="9" t="s">
        <v>5</v>
      </c>
      <c r="D11" s="9" t="s">
        <v>293</v>
      </c>
      <c r="E11" s="9" t="s">
        <v>294</v>
      </c>
      <c r="F11" s="9" t="s">
        <v>295</v>
      </c>
      <c r="G11" s="9" t="s">
        <v>296</v>
      </c>
      <c r="H11" s="9" t="s">
        <v>297</v>
      </c>
      <c r="I11" s="28" t="s">
        <v>11</v>
      </c>
    </row>
    <row r="12" spans="1:9">
      <c r="A12" s="25" t="s">
        <v>302</v>
      </c>
      <c r="B12" s="18">
        <v>8714.92</v>
      </c>
      <c r="C12" s="32" t="s">
        <v>14</v>
      </c>
      <c r="D12" s="32">
        <v>1</v>
      </c>
      <c r="E12" s="32">
        <v>0.25</v>
      </c>
      <c r="F12" s="32">
        <f>Tabelle5234[[#This Row],[Unité d''embal.]]*Tabelle5234[[#This Row],[CHF
par pièce.]]</f>
        <v>0.25</v>
      </c>
      <c r="G12" s="33"/>
      <c r="H12" s="33">
        <f>Tabelle5234[[#This Row],[Livraison unité D''emballage]]*Tabelle5234[[#This Row],[CHF par unité D''emballage]]</f>
        <v>0</v>
      </c>
      <c r="I12" s="30"/>
    </row>
    <row r="13" spans="1:9">
      <c r="A13" s="25">
        <v>100.111</v>
      </c>
      <c r="B13" s="18">
        <v>8714.92</v>
      </c>
      <c r="C13" s="32" t="s">
        <v>17</v>
      </c>
      <c r="D13" s="32">
        <v>1</v>
      </c>
      <c r="E13" s="32">
        <v>0.25</v>
      </c>
      <c r="F13" s="32">
        <f>Tabelle5234[[#This Row],[Unité d''embal.]]*Tabelle5234[[#This Row],[CHF
par pièce.]]</f>
        <v>0.25</v>
      </c>
      <c r="G13" s="33"/>
      <c r="H13" s="33">
        <f>Tabelle5234[[#This Row],[Livraison unité D''emballage]]*Tabelle5234[[#This Row],[CHF par unité D''emballage]]</f>
        <v>0</v>
      </c>
      <c r="I13" s="30"/>
    </row>
    <row r="14" spans="1:9">
      <c r="A14" s="25">
        <v>100.11199999999999</v>
      </c>
      <c r="B14" s="18">
        <v>8714.92</v>
      </c>
      <c r="C14" s="32" t="s">
        <v>20</v>
      </c>
      <c r="D14" s="32">
        <v>1</v>
      </c>
      <c r="E14" s="32">
        <v>0.25</v>
      </c>
      <c r="F14" s="32">
        <f>Tabelle5234[[#This Row],[Unité d''embal.]]*Tabelle5234[[#This Row],[CHF
par pièce.]]</f>
        <v>0.25</v>
      </c>
      <c r="G14" s="33"/>
      <c r="H14" s="33">
        <f>Tabelle5234[[#This Row],[Livraison unité D''emballage]]*Tabelle5234[[#This Row],[CHF par unité D''emballage]]</f>
        <v>0</v>
      </c>
      <c r="I14" s="30"/>
    </row>
    <row r="15" spans="1:9">
      <c r="A15" s="25">
        <v>100.113</v>
      </c>
      <c r="B15" s="18">
        <v>8714.92</v>
      </c>
      <c r="C15" s="32" t="s">
        <v>23</v>
      </c>
      <c r="D15" s="32">
        <v>1</v>
      </c>
      <c r="E15" s="32">
        <v>0.25</v>
      </c>
      <c r="F15" s="32">
        <f>Tabelle5234[[#This Row],[Unité d''embal.]]*Tabelle5234[[#This Row],[CHF
par pièce.]]</f>
        <v>0.25</v>
      </c>
      <c r="G15" s="33"/>
      <c r="H15" s="33">
        <f>Tabelle5234[[#This Row],[Livraison unité D''emballage]]*Tabelle5234[[#This Row],[CHF par unité D''emballage]]</f>
        <v>0</v>
      </c>
      <c r="I15" s="30"/>
    </row>
    <row r="16" spans="1:9">
      <c r="A16" s="25">
        <v>100.116</v>
      </c>
      <c r="B16" s="34">
        <v>8714.92</v>
      </c>
      <c r="C16" s="32" t="s">
        <v>26</v>
      </c>
      <c r="D16" s="32">
        <v>1</v>
      </c>
      <c r="E16" s="32">
        <v>0.45</v>
      </c>
      <c r="F16" s="32">
        <f>Tabelle5234[[#This Row],[Unité d''embal.]]*Tabelle5234[[#This Row],[CHF
par pièce.]]</f>
        <v>0.45</v>
      </c>
      <c r="G16" s="33"/>
      <c r="H16" s="33">
        <f>Tabelle5234[[#This Row],[Livraison unité D''emballage]]*Tabelle5234[[#This Row],[CHF par unité D''emballage]]</f>
        <v>0</v>
      </c>
      <c r="I16" s="30"/>
    </row>
    <row r="17" spans="1:9">
      <c r="A17" s="25">
        <v>100.117</v>
      </c>
      <c r="B17" s="34">
        <v>8714.92</v>
      </c>
      <c r="C17" s="32" t="s">
        <v>29</v>
      </c>
      <c r="D17" s="32">
        <v>1</v>
      </c>
      <c r="E17" s="32">
        <v>0.3</v>
      </c>
      <c r="F17" s="32">
        <f>Tabelle5234[[#This Row],[Unité d''embal.]]*Tabelle5234[[#This Row],[CHF
par pièce.]]</f>
        <v>0.3</v>
      </c>
      <c r="G17" s="33"/>
      <c r="H17" s="33">
        <f>Tabelle5234[[#This Row],[Livraison unité D''emballage]]*Tabelle5234[[#This Row],[CHF par unité D''emballage]]</f>
        <v>0</v>
      </c>
      <c r="I17" s="30"/>
    </row>
    <row r="18" spans="1:9">
      <c r="A18" s="25" t="s">
        <v>303</v>
      </c>
      <c r="B18" s="34">
        <v>8714.92</v>
      </c>
      <c r="C18" s="32" t="s">
        <v>32</v>
      </c>
      <c r="D18" s="32">
        <v>1</v>
      </c>
      <c r="E18" s="32">
        <v>0.5</v>
      </c>
      <c r="F18" s="32">
        <f>Tabelle5234[[#This Row],[Unité d''embal.]]*Tabelle5234[[#This Row],[CHF
par pièce.]]</f>
        <v>0.5</v>
      </c>
      <c r="G18" s="33"/>
      <c r="H18" s="33">
        <f>Tabelle5234[[#This Row],[Livraison unité D''emballage]]*Tabelle5234[[#This Row],[CHF par unité D''emballage]]</f>
        <v>0</v>
      </c>
      <c r="I18" s="30"/>
    </row>
    <row r="19" spans="1:9">
      <c r="A19" s="25">
        <v>100.121</v>
      </c>
      <c r="B19" s="34">
        <v>8714.92</v>
      </c>
      <c r="C19" s="32" t="s">
        <v>35</v>
      </c>
      <c r="D19" s="32">
        <v>1</v>
      </c>
      <c r="E19" s="32">
        <v>0.5</v>
      </c>
      <c r="F19" s="32">
        <f>Tabelle5234[[#This Row],[Unité d''embal.]]*Tabelle5234[[#This Row],[CHF
par pièce.]]</f>
        <v>0.5</v>
      </c>
      <c r="G19" s="33"/>
      <c r="H19" s="33">
        <f>Tabelle5234[[#This Row],[Livraison unité D''emballage]]*Tabelle5234[[#This Row],[CHF par unité D''emballage]]</f>
        <v>0</v>
      </c>
      <c r="I19" s="30"/>
    </row>
    <row r="20" spans="1:9">
      <c r="A20" s="25">
        <v>100.122</v>
      </c>
      <c r="B20" s="34">
        <v>8714.92</v>
      </c>
      <c r="C20" s="32" t="s">
        <v>38</v>
      </c>
      <c r="D20" s="32">
        <v>1</v>
      </c>
      <c r="E20" s="32">
        <v>0.45</v>
      </c>
      <c r="F20" s="32">
        <f>Tabelle5234[[#This Row],[Unité d''embal.]]*Tabelle5234[[#This Row],[CHF
par pièce.]]</f>
        <v>0.45</v>
      </c>
      <c r="G20" s="33"/>
      <c r="H20" s="33">
        <f>Tabelle5234[[#This Row],[Livraison unité D''emballage]]*Tabelle5234[[#This Row],[CHF par unité D''emballage]]</f>
        <v>0</v>
      </c>
      <c r="I20" s="30"/>
    </row>
    <row r="21" spans="1:9">
      <c r="A21" s="25">
        <v>100.123</v>
      </c>
      <c r="B21" s="34">
        <v>8714.92</v>
      </c>
      <c r="C21" s="32" t="s">
        <v>41</v>
      </c>
      <c r="D21" s="32">
        <v>1</v>
      </c>
      <c r="E21" s="32">
        <v>0.3</v>
      </c>
      <c r="F21" s="32">
        <f>Tabelle5234[[#This Row],[Unité d''embal.]]*Tabelle5234[[#This Row],[CHF
par pièce.]]</f>
        <v>0.3</v>
      </c>
      <c r="G21" s="33"/>
      <c r="H21" s="33">
        <f>Tabelle5234[[#This Row],[Livraison unité D''emballage]]*Tabelle5234[[#This Row],[CHF par unité D''emballage]]</f>
        <v>0</v>
      </c>
      <c r="I21" s="30"/>
    </row>
    <row r="22" spans="1:9">
      <c r="A22" s="25">
        <v>100.126</v>
      </c>
      <c r="B22" s="34">
        <v>8714.92</v>
      </c>
      <c r="C22" s="32" t="s">
        <v>44</v>
      </c>
      <c r="D22" s="32">
        <v>1</v>
      </c>
      <c r="E22" s="32">
        <v>0.5</v>
      </c>
      <c r="F22" s="32">
        <f>Tabelle5234[[#This Row],[Unité d''embal.]]*Tabelle5234[[#This Row],[CHF
par pièce.]]</f>
        <v>0.5</v>
      </c>
      <c r="G22" s="33"/>
      <c r="H22" s="33">
        <f>Tabelle5234[[#This Row],[Livraison unité D''emballage]]*Tabelle5234[[#This Row],[CHF par unité D''emballage]]</f>
        <v>0</v>
      </c>
      <c r="I22" s="30"/>
    </row>
    <row r="23" spans="1:9">
      <c r="A23" s="25">
        <v>100.127</v>
      </c>
      <c r="B23" s="34">
        <v>8714.92</v>
      </c>
      <c r="C23" s="32" t="s">
        <v>47</v>
      </c>
      <c r="D23" s="32">
        <v>1</v>
      </c>
      <c r="E23" s="32">
        <v>0.5</v>
      </c>
      <c r="F23" s="32">
        <f>Tabelle5234[[#This Row],[Unité d''embal.]]*Tabelle5234[[#This Row],[CHF
par pièce.]]</f>
        <v>0.5</v>
      </c>
      <c r="G23" s="33"/>
      <c r="H23" s="33">
        <f>Tabelle5234[[#This Row],[Livraison unité D''emballage]]*Tabelle5234[[#This Row],[CHF par unité D''emballage]]</f>
        <v>0</v>
      </c>
      <c r="I23" s="30"/>
    </row>
    <row r="24" spans="1:9">
      <c r="A24" s="25">
        <v>100.136</v>
      </c>
      <c r="B24" s="18">
        <v>8714.5</v>
      </c>
      <c r="C24" s="35" t="s">
        <v>50</v>
      </c>
      <c r="D24" s="35">
        <v>5</v>
      </c>
      <c r="E24" s="35">
        <v>0.15</v>
      </c>
      <c r="F24" s="35">
        <f>Tabelle5234[[#This Row],[Unité d''embal.]]*Tabelle5234[[#This Row],[CHF
par pièce.]]</f>
        <v>0.75</v>
      </c>
      <c r="G24" s="33"/>
      <c r="H24" s="33">
        <f>Tabelle5234[[#This Row],[Livraison unité D''emballage]]*Tabelle5234[[#This Row],[CHF par unité D''emballage]]</f>
        <v>0</v>
      </c>
      <c r="I24" s="30"/>
    </row>
    <row r="25" spans="1:9">
      <c r="A25" s="25">
        <v>100.137</v>
      </c>
      <c r="B25" s="34">
        <v>8714.5</v>
      </c>
      <c r="C25" s="35" t="s">
        <v>53</v>
      </c>
      <c r="D25" s="35">
        <v>5</v>
      </c>
      <c r="E25" s="35">
        <v>0.15</v>
      </c>
      <c r="F25" s="35">
        <f>Tabelle5234[[#This Row],[Unité d''embal.]]*Tabelle5234[[#This Row],[CHF
par pièce.]]</f>
        <v>0.75</v>
      </c>
      <c r="G25" s="33"/>
      <c r="H25" s="33">
        <f>Tabelle5234[[#This Row],[Livraison unité D''emballage]]*Tabelle5234[[#This Row],[CHF par unité D''emballage]]</f>
        <v>0</v>
      </c>
      <c r="I25" s="30"/>
    </row>
    <row r="26" spans="1:9">
      <c r="A26" s="25" t="s">
        <v>304</v>
      </c>
      <c r="B26" s="34">
        <v>8714.5</v>
      </c>
      <c r="C26" s="35" t="s">
        <v>54</v>
      </c>
      <c r="D26" s="35">
        <v>5</v>
      </c>
      <c r="E26" s="35">
        <v>0.15</v>
      </c>
      <c r="F26" s="35">
        <f>Tabelle5234[[#This Row],[Unité d''embal.]]*Tabelle5234[[#This Row],[CHF
par pièce.]]</f>
        <v>0.75</v>
      </c>
      <c r="G26" s="33"/>
      <c r="H26" s="33">
        <f>Tabelle5234[[#This Row],[Livraison unité D''emballage]]*Tabelle5234[[#This Row],[CHF par unité D''emballage]]</f>
        <v>0</v>
      </c>
      <c r="I26" s="30"/>
    </row>
    <row r="27" spans="1:9">
      <c r="A27" s="25">
        <v>100.143</v>
      </c>
      <c r="B27" s="34">
        <v>8714.5</v>
      </c>
      <c r="C27" s="35" t="s">
        <v>56</v>
      </c>
      <c r="D27" s="35">
        <v>5</v>
      </c>
      <c r="E27" s="35">
        <v>0.3</v>
      </c>
      <c r="F27" s="35">
        <f>Tabelle5234[[#This Row],[Unité d''embal.]]*Tabelle5234[[#This Row],[CHF
par pièce.]]</f>
        <v>1.5</v>
      </c>
      <c r="G27" s="33"/>
      <c r="H27" s="33">
        <f>Tabelle5234[[#This Row],[Livraison unité D''emballage]]*Tabelle5234[[#This Row],[CHF par unité D''emballage]]</f>
        <v>0</v>
      </c>
      <c r="I27" s="30"/>
    </row>
    <row r="28" spans="1:9">
      <c r="A28" s="25">
        <v>100.14400000000001</v>
      </c>
      <c r="B28" s="34">
        <v>8714.5</v>
      </c>
      <c r="C28" s="35" t="s">
        <v>58</v>
      </c>
      <c r="D28" s="35">
        <v>5</v>
      </c>
      <c r="E28" s="35">
        <v>0.15</v>
      </c>
      <c r="F28" s="35">
        <f>Tabelle5234[[#This Row],[Unité d''embal.]]*Tabelle5234[[#This Row],[CHF
par pièce.]]</f>
        <v>0.75</v>
      </c>
      <c r="G28" s="33"/>
      <c r="H28" s="33">
        <f>Tabelle5234[[#This Row],[Livraison unité D''emballage]]*Tabelle5234[[#This Row],[CHF par unité D''emballage]]</f>
        <v>0</v>
      </c>
      <c r="I28" s="30"/>
    </row>
    <row r="29" spans="1:9">
      <c r="A29" s="25">
        <v>100.146</v>
      </c>
      <c r="B29" s="34">
        <v>8714.5</v>
      </c>
      <c r="C29" s="35" t="s">
        <v>60</v>
      </c>
      <c r="D29" s="35">
        <v>5</v>
      </c>
      <c r="E29" s="35">
        <v>0.3</v>
      </c>
      <c r="F29" s="35">
        <f>Tabelle5234[[#This Row],[Unité d''embal.]]*Tabelle5234[[#This Row],[CHF
par pièce.]]</f>
        <v>1.5</v>
      </c>
      <c r="G29" s="33"/>
      <c r="H29" s="33">
        <f>Tabelle5234[[#This Row],[Livraison unité D''emballage]]*Tabelle5234[[#This Row],[CHF par unité D''emballage]]</f>
        <v>0</v>
      </c>
      <c r="I29" s="30"/>
    </row>
    <row r="30" spans="1:9">
      <c r="A30" s="25">
        <v>100.15300000000001</v>
      </c>
      <c r="B30" s="18">
        <v>4013.2</v>
      </c>
      <c r="C30" s="36" t="s">
        <v>64</v>
      </c>
      <c r="D30" s="36">
        <v>10</v>
      </c>
      <c r="E30" s="36">
        <v>0.05</v>
      </c>
      <c r="F30" s="36">
        <f>Tabelle5234[[#This Row],[Unité d''embal.]]*Tabelle5234[[#This Row],[CHF
par pièce.]]</f>
        <v>0.5</v>
      </c>
      <c r="G30" s="33"/>
      <c r="H30" s="33">
        <f>Tabelle5234[[#This Row],[Livraison unité D''emballage]]*Tabelle5234[[#This Row],[CHF par unité D''emballage]]</f>
        <v>0</v>
      </c>
      <c r="I30" s="30"/>
    </row>
    <row r="31" spans="1:9">
      <c r="A31" s="25">
        <v>100.154</v>
      </c>
      <c r="B31" s="18">
        <v>4013.2</v>
      </c>
      <c r="C31" s="36" t="s">
        <v>67</v>
      </c>
      <c r="D31" s="36">
        <v>10</v>
      </c>
      <c r="E31" s="36">
        <v>0.05</v>
      </c>
      <c r="F31" s="36">
        <f>Tabelle5234[[#This Row],[Unité d''embal.]]*Tabelle5234[[#This Row],[CHF
par pièce.]]</f>
        <v>0.5</v>
      </c>
      <c r="G31" s="33"/>
      <c r="H31" s="33">
        <f>Tabelle5234[[#This Row],[Livraison unité D''emballage]]*Tabelle5234[[#This Row],[CHF par unité D''emballage]]</f>
        <v>0</v>
      </c>
      <c r="I31" s="30"/>
    </row>
    <row r="32" spans="1:9">
      <c r="A32" s="25">
        <v>100.157</v>
      </c>
      <c r="B32" s="34">
        <v>4013.2</v>
      </c>
      <c r="C32" s="36" t="s">
        <v>70</v>
      </c>
      <c r="D32" s="36">
        <v>10</v>
      </c>
      <c r="E32" s="36">
        <v>0.05</v>
      </c>
      <c r="F32" s="36">
        <f>Tabelle5234[[#This Row],[Unité d''embal.]]*Tabelle5234[[#This Row],[CHF
par pièce.]]</f>
        <v>0.5</v>
      </c>
      <c r="G32" s="33"/>
      <c r="H32" s="33">
        <f>Tabelle5234[[#This Row],[Livraison unité D''emballage]]*Tabelle5234[[#This Row],[CHF par unité D''emballage]]</f>
        <v>0</v>
      </c>
      <c r="I32" s="30"/>
    </row>
    <row r="33" spans="1:9">
      <c r="A33" s="25" t="s">
        <v>305</v>
      </c>
      <c r="B33" s="34">
        <v>4013.2</v>
      </c>
      <c r="C33" s="36" t="s">
        <v>73</v>
      </c>
      <c r="D33" s="36">
        <v>10</v>
      </c>
      <c r="E33" s="36">
        <v>0.05</v>
      </c>
      <c r="F33" s="36">
        <f>Tabelle5234[[#This Row],[Unité d''embal.]]*Tabelle5234[[#This Row],[CHF
par pièce.]]</f>
        <v>0.5</v>
      </c>
      <c r="G33" s="33"/>
      <c r="H33" s="33">
        <f>Tabelle5234[[#This Row],[Livraison unité D''emballage]]*Tabelle5234[[#This Row],[CHF par unité D''emballage]]</f>
        <v>0</v>
      </c>
      <c r="I33" s="30"/>
    </row>
    <row r="34" spans="1:9">
      <c r="A34" s="25">
        <v>100.161</v>
      </c>
      <c r="B34" s="34">
        <v>4013.2</v>
      </c>
      <c r="C34" s="36" t="s">
        <v>76</v>
      </c>
      <c r="D34" s="36">
        <v>10</v>
      </c>
      <c r="E34" s="36">
        <v>0.05</v>
      </c>
      <c r="F34" s="36">
        <f>Tabelle5234[[#This Row],[Unité d''embal.]]*Tabelle5234[[#This Row],[CHF
par pièce.]]</f>
        <v>0.5</v>
      </c>
      <c r="G34" s="33"/>
      <c r="H34" s="33">
        <f>Tabelle5234[[#This Row],[Livraison unité D''emballage]]*Tabelle5234[[#This Row],[CHF par unité D''emballage]]</f>
        <v>0</v>
      </c>
      <c r="I34" s="30"/>
    </row>
    <row r="35" spans="1:9">
      <c r="A35" s="25">
        <v>100.163</v>
      </c>
      <c r="B35" s="34">
        <v>4013.2</v>
      </c>
      <c r="C35" s="36" t="s">
        <v>79</v>
      </c>
      <c r="D35" s="36">
        <v>10</v>
      </c>
      <c r="E35" s="36">
        <v>0.25</v>
      </c>
      <c r="F35" s="36">
        <f>Tabelle5234[[#This Row],[Unité d''embal.]]*Tabelle5234[[#This Row],[CHF
par pièce.]]</f>
        <v>2.5</v>
      </c>
      <c r="G35" s="33"/>
      <c r="H35" s="33">
        <f>Tabelle5234[[#This Row],[Livraison unité D''emballage]]*Tabelle5234[[#This Row],[CHF par unité D''emballage]]</f>
        <v>0</v>
      </c>
      <c r="I35" s="30"/>
    </row>
    <row r="36" spans="1:9">
      <c r="A36" s="25" t="s">
        <v>306</v>
      </c>
      <c r="B36" s="34">
        <v>8714.99</v>
      </c>
      <c r="C36" s="36" t="s">
        <v>82</v>
      </c>
      <c r="D36" s="36">
        <v>10</v>
      </c>
      <c r="E36" s="36">
        <v>0.25</v>
      </c>
      <c r="F36" s="36">
        <f>Tabelle5234[[#This Row],[Unité d''embal.]]*Tabelle5234[[#This Row],[CHF
par pièce.]]</f>
        <v>2.5</v>
      </c>
      <c r="G36" s="33"/>
      <c r="H36" s="33">
        <f>Tabelle5234[[#This Row],[Livraison unité D''emballage]]*Tabelle5234[[#This Row],[CHF par unité D''emballage]]</f>
        <v>0</v>
      </c>
      <c r="I36" s="30"/>
    </row>
    <row r="37" spans="1:9">
      <c r="A37" s="25">
        <v>100.215</v>
      </c>
      <c r="B37" s="34">
        <v>8714.99</v>
      </c>
      <c r="C37" s="36" t="s">
        <v>85</v>
      </c>
      <c r="D37" s="36">
        <v>10</v>
      </c>
      <c r="E37" s="36">
        <v>0.25</v>
      </c>
      <c r="F37" s="36">
        <f>Tabelle5234[[#This Row],[Unité d''embal.]]*Tabelle5234[[#This Row],[CHF
par pièce.]]</f>
        <v>2.5</v>
      </c>
      <c r="G37" s="33"/>
      <c r="H37" s="33">
        <f>Tabelle5234[[#This Row],[Livraison unité D''emballage]]*Tabelle5234[[#This Row],[CHF par unité D''emballage]]</f>
        <v>0</v>
      </c>
      <c r="I37" s="30"/>
    </row>
    <row r="38" spans="1:9">
      <c r="A38" s="25" t="s">
        <v>307</v>
      </c>
      <c r="B38" s="34">
        <v>8714.99</v>
      </c>
      <c r="C38" s="36" t="s">
        <v>88</v>
      </c>
      <c r="D38" s="36">
        <v>10</v>
      </c>
      <c r="E38" s="36">
        <v>0.5</v>
      </c>
      <c r="F38" s="36">
        <f>Tabelle5234[[#This Row],[Unité d''embal.]]*Tabelle5234[[#This Row],[CHF
par pièce.]]</f>
        <v>5</v>
      </c>
      <c r="G38" s="33"/>
      <c r="H38" s="33">
        <f>Tabelle5234[[#This Row],[Livraison unité D''emballage]]*Tabelle5234[[#This Row],[CHF par unité D''emballage]]</f>
        <v>0</v>
      </c>
      <c r="I38" s="30"/>
    </row>
    <row r="39" spans="1:9">
      <c r="A39" s="25">
        <v>100.22499999999999</v>
      </c>
      <c r="B39" s="34">
        <v>8714.99</v>
      </c>
      <c r="C39" s="36" t="s">
        <v>91</v>
      </c>
      <c r="D39" s="36">
        <v>10</v>
      </c>
      <c r="E39" s="36">
        <v>0.3</v>
      </c>
      <c r="F39" s="36">
        <f>Tabelle5234[[#This Row],[Unité d''embal.]]*Tabelle5234[[#This Row],[CHF
par pièce.]]</f>
        <v>3</v>
      </c>
      <c r="G39" s="33"/>
      <c r="H39" s="33">
        <f>Tabelle5234[[#This Row],[Livraison unité D''emballage]]*Tabelle5234[[#This Row],[CHF par unité D''emballage]]</f>
        <v>0</v>
      </c>
      <c r="I39" s="30"/>
    </row>
    <row r="40" spans="1:9">
      <c r="A40" s="25" t="s">
        <v>308</v>
      </c>
      <c r="B40" s="34">
        <v>8714.99</v>
      </c>
      <c r="C40" s="35" t="s">
        <v>94</v>
      </c>
      <c r="D40" s="35">
        <v>5</v>
      </c>
      <c r="E40" s="35">
        <v>0.5</v>
      </c>
      <c r="F40" s="35">
        <f>Tabelle5234[[#This Row],[Unité d''embal.]]*Tabelle5234[[#This Row],[CHF
par pièce.]]</f>
        <v>2.5</v>
      </c>
      <c r="G40" s="33"/>
      <c r="H40" s="33">
        <f>Tabelle5234[[#This Row],[Livraison unité D''emballage]]*Tabelle5234[[#This Row],[CHF par unité D''emballage]]</f>
        <v>0</v>
      </c>
      <c r="I40" s="30"/>
    </row>
    <row r="41" spans="1:9">
      <c r="A41" s="25">
        <v>100.235</v>
      </c>
      <c r="B41" s="34">
        <v>8714.99</v>
      </c>
      <c r="C41" s="36" t="s">
        <v>97</v>
      </c>
      <c r="D41" s="36">
        <v>10</v>
      </c>
      <c r="E41" s="36">
        <v>0.3</v>
      </c>
      <c r="F41" s="36">
        <f>Tabelle5234[[#This Row],[Unité d''embal.]]*Tabelle5234[[#This Row],[CHF
par pièce.]]</f>
        <v>3</v>
      </c>
      <c r="G41" s="33"/>
      <c r="H41" s="33">
        <f>Tabelle5234[[#This Row],[Livraison unité D''emballage]]*Tabelle5234[[#This Row],[CHF par unité D''emballage]]</f>
        <v>0</v>
      </c>
      <c r="I41" s="30"/>
    </row>
    <row r="42" spans="1:9">
      <c r="A42" s="25" t="s">
        <v>309</v>
      </c>
      <c r="B42" s="34">
        <v>8714.91</v>
      </c>
      <c r="C42" s="36" t="s">
        <v>100</v>
      </c>
      <c r="D42" s="36">
        <v>10</v>
      </c>
      <c r="E42" s="36">
        <v>0.5</v>
      </c>
      <c r="F42" s="36">
        <f>Tabelle5234[[#This Row],[Unité d''embal.]]*Tabelle5234[[#This Row],[CHF
par pièce.]]</f>
        <v>5</v>
      </c>
      <c r="G42" s="33"/>
      <c r="H42" s="33">
        <f>Tabelle5234[[#This Row],[Livraison unité D''emballage]]*Tabelle5234[[#This Row],[CHF par unité D''emballage]]</f>
        <v>0</v>
      </c>
      <c r="I42" s="30"/>
    </row>
    <row r="43" spans="1:9">
      <c r="A43" s="25">
        <v>100.312</v>
      </c>
      <c r="B43" s="34">
        <v>8714.91</v>
      </c>
      <c r="C43" s="36" t="s">
        <v>103</v>
      </c>
      <c r="D43" s="36">
        <v>10</v>
      </c>
      <c r="E43" s="36">
        <v>0.5</v>
      </c>
      <c r="F43" s="36">
        <f>Tabelle5234[[#This Row],[Unité d''embal.]]*Tabelle5234[[#This Row],[CHF
par pièce.]]</f>
        <v>5</v>
      </c>
      <c r="G43" s="33"/>
      <c r="H43" s="33">
        <f>Tabelle5234[[#This Row],[Livraison unité D''emballage]]*Tabelle5234[[#This Row],[CHF par unité D''emballage]]</f>
        <v>0</v>
      </c>
      <c r="I43" s="30"/>
    </row>
    <row r="44" spans="1:9">
      <c r="A44" s="25">
        <v>100.31399999999999</v>
      </c>
      <c r="B44" s="34">
        <v>8714.91</v>
      </c>
      <c r="C44" s="36" t="s">
        <v>106</v>
      </c>
      <c r="D44" s="36">
        <v>10</v>
      </c>
      <c r="E44" s="36">
        <v>0.5</v>
      </c>
      <c r="F44" s="36">
        <f>Tabelle5234[[#This Row],[Unité d''embal.]]*Tabelle5234[[#This Row],[CHF
par pièce.]]</f>
        <v>5</v>
      </c>
      <c r="G44" s="33"/>
      <c r="H44" s="33">
        <f>Tabelle5234[[#This Row],[Livraison unité D''emballage]]*Tabelle5234[[#This Row],[CHF par unité D''emballage]]</f>
        <v>0</v>
      </c>
      <c r="I44" s="30"/>
    </row>
    <row r="45" spans="1:9">
      <c r="A45" s="25">
        <v>100.315</v>
      </c>
      <c r="B45" s="34">
        <v>8714.91</v>
      </c>
      <c r="C45" s="36" t="s">
        <v>109</v>
      </c>
      <c r="D45" s="36">
        <v>10</v>
      </c>
      <c r="E45" s="36">
        <v>0.75</v>
      </c>
      <c r="F45" s="36">
        <f>Tabelle5234[[#This Row],[Unité d''embal.]]*Tabelle5234[[#This Row],[CHF
par pièce.]]</f>
        <v>7.5</v>
      </c>
      <c r="G45" s="33"/>
      <c r="H45" s="33">
        <f>Tabelle5234[[#This Row],[Livraison unité D''emballage]]*Tabelle5234[[#This Row],[CHF par unité D''emballage]]</f>
        <v>0</v>
      </c>
      <c r="I45" s="30"/>
    </row>
    <row r="46" spans="1:9">
      <c r="A46" s="25">
        <v>100.32299999999999</v>
      </c>
      <c r="B46" s="34">
        <v>8714.91</v>
      </c>
      <c r="C46" s="36" t="s">
        <v>112</v>
      </c>
      <c r="D46" s="36">
        <v>10</v>
      </c>
      <c r="E46" s="36">
        <v>0.3</v>
      </c>
      <c r="F46" s="36">
        <f>Tabelle5234[[#This Row],[Unité d''embal.]]*Tabelle5234[[#This Row],[CHF
par pièce.]]</f>
        <v>3</v>
      </c>
      <c r="G46" s="33"/>
      <c r="H46" s="33">
        <f>Tabelle5234[[#This Row],[Livraison unité D''emballage]]*Tabelle5234[[#This Row],[CHF par unité D''emballage]]</f>
        <v>0</v>
      </c>
      <c r="I46" s="30"/>
    </row>
    <row r="47" spans="1:9">
      <c r="A47" s="25">
        <v>100.328</v>
      </c>
      <c r="B47" s="34">
        <v>8714.91</v>
      </c>
      <c r="C47" s="36" t="s">
        <v>115</v>
      </c>
      <c r="D47" s="36">
        <v>10</v>
      </c>
      <c r="E47" s="36">
        <v>0.2</v>
      </c>
      <c r="F47" s="36">
        <f>Tabelle5234[[#This Row],[Unité d''embal.]]*Tabelle5234[[#This Row],[CHF
par pièce.]]</f>
        <v>2</v>
      </c>
      <c r="G47" s="33"/>
      <c r="H47" s="33">
        <f>Tabelle5234[[#This Row],[Livraison unité D''emballage]]*Tabelle5234[[#This Row],[CHF par unité D''emballage]]</f>
        <v>0</v>
      </c>
      <c r="I47" s="30"/>
    </row>
    <row r="48" spans="1:9">
      <c r="A48" s="25">
        <v>100.33199999999999</v>
      </c>
      <c r="B48" s="34">
        <v>8714.91</v>
      </c>
      <c r="C48" s="35" t="s">
        <v>118</v>
      </c>
      <c r="D48" s="35">
        <v>5</v>
      </c>
      <c r="E48" s="35">
        <v>0.75</v>
      </c>
      <c r="F48" s="35">
        <f>Tabelle5234[[#This Row],[Unité d''embal.]]*Tabelle5234[[#This Row],[CHF
par pièce.]]</f>
        <v>3.75</v>
      </c>
      <c r="G48" s="33"/>
      <c r="H48" s="33">
        <f>Tabelle5234[[#This Row],[Livraison unité D''emballage]]*Tabelle5234[[#This Row],[CHF par unité D''emballage]]</f>
        <v>0</v>
      </c>
      <c r="I48" s="30"/>
    </row>
    <row r="49" spans="1:9">
      <c r="A49" s="25">
        <v>100.336</v>
      </c>
      <c r="B49" s="34">
        <v>8714.91</v>
      </c>
      <c r="C49" s="35" t="s">
        <v>121</v>
      </c>
      <c r="D49" s="35">
        <v>5</v>
      </c>
      <c r="E49" s="35">
        <v>0.3</v>
      </c>
      <c r="F49" s="35">
        <f>Tabelle5234[[#This Row],[Unité d''embal.]]*Tabelle5234[[#This Row],[CHF
par pièce.]]</f>
        <v>1.5</v>
      </c>
      <c r="G49" s="33"/>
      <c r="H49" s="33">
        <f>Tabelle5234[[#This Row],[Livraison unité D''emballage]]*Tabelle5234[[#This Row],[CHF par unité D''emballage]]</f>
        <v>0</v>
      </c>
      <c r="I49" s="30"/>
    </row>
    <row r="50" spans="1:9">
      <c r="A50" s="25">
        <v>100.337</v>
      </c>
      <c r="B50" s="18">
        <v>8714.91</v>
      </c>
      <c r="C50" s="36" t="s">
        <v>124</v>
      </c>
      <c r="D50" s="36">
        <v>10</v>
      </c>
      <c r="E50" s="36">
        <v>0.15</v>
      </c>
      <c r="F50" s="36">
        <f>Tabelle5234[[#This Row],[Unité d''embal.]]*Tabelle5234[[#This Row],[CHF
par pièce.]]</f>
        <v>1.5</v>
      </c>
      <c r="G50" s="33"/>
      <c r="H50" s="33">
        <f>Tabelle5234[[#This Row],[Livraison unité D''emballage]]*Tabelle5234[[#This Row],[CHF par unité D''emballage]]</f>
        <v>0</v>
      </c>
      <c r="I50" s="30"/>
    </row>
    <row r="51" spans="1:9">
      <c r="A51" s="25">
        <v>100.342</v>
      </c>
      <c r="B51" s="34">
        <v>8714.91</v>
      </c>
      <c r="C51" s="35" t="s">
        <v>127</v>
      </c>
      <c r="D51" s="35">
        <v>5</v>
      </c>
      <c r="E51" s="35">
        <v>0.5</v>
      </c>
      <c r="F51" s="35">
        <f>Tabelle5234[[#This Row],[Unité d''embal.]]*Tabelle5234[[#This Row],[CHF
par pièce.]]</f>
        <v>2.5</v>
      </c>
      <c r="G51" s="33"/>
      <c r="H51" s="33">
        <f>Tabelle5234[[#This Row],[Livraison unité D''emballage]]*Tabelle5234[[#This Row],[CHF par unité D''emballage]]</f>
        <v>0</v>
      </c>
      <c r="I51" s="30"/>
    </row>
    <row r="52" spans="1:9">
      <c r="A52" s="25">
        <v>100.34399999999999</v>
      </c>
      <c r="B52" s="34">
        <v>8714.91</v>
      </c>
      <c r="C52" s="35" t="s">
        <v>130</v>
      </c>
      <c r="D52" s="35">
        <v>5</v>
      </c>
      <c r="E52" s="35">
        <v>0.5</v>
      </c>
      <c r="F52" s="35">
        <f>Tabelle5234[[#This Row],[Unité d''embal.]]*Tabelle5234[[#This Row],[CHF
par pièce.]]</f>
        <v>2.5</v>
      </c>
      <c r="G52" s="33"/>
      <c r="H52" s="33">
        <f>Tabelle5234[[#This Row],[Livraison unité D''emballage]]*Tabelle5234[[#This Row],[CHF par unité D''emballage]]</f>
        <v>0</v>
      </c>
      <c r="I52" s="30"/>
    </row>
    <row r="53" spans="1:9">
      <c r="A53" s="25" t="s">
        <v>310</v>
      </c>
      <c r="B53" s="34">
        <v>8714.91</v>
      </c>
      <c r="C53" s="36" t="s">
        <v>133</v>
      </c>
      <c r="D53" s="36">
        <v>10</v>
      </c>
      <c r="E53" s="36">
        <v>0.3</v>
      </c>
      <c r="F53" s="36">
        <f>Tabelle5234[[#This Row],[Unité d''embal.]]*Tabelle5234[[#This Row],[CHF
par pièce.]]</f>
        <v>3</v>
      </c>
      <c r="G53" s="33"/>
      <c r="H53" s="33">
        <f>Tabelle5234[[#This Row],[Livraison unité D''emballage]]*Tabelle5234[[#This Row],[CHF par unité D''emballage]]</f>
        <v>0</v>
      </c>
      <c r="I53" s="30"/>
    </row>
    <row r="54" spans="1:9">
      <c r="A54" s="25">
        <v>100.351</v>
      </c>
      <c r="B54" s="34">
        <v>8714.91</v>
      </c>
      <c r="C54" s="36" t="s">
        <v>136</v>
      </c>
      <c r="D54" s="36">
        <v>10</v>
      </c>
      <c r="E54" s="36">
        <v>0.3</v>
      </c>
      <c r="F54" s="36">
        <f>Tabelle5234[[#This Row],[Unité d''embal.]]*Tabelle5234[[#This Row],[CHF
par pièce.]]</f>
        <v>3</v>
      </c>
      <c r="G54" s="33"/>
      <c r="H54" s="33">
        <f>Tabelle5234[[#This Row],[Livraison unité D''emballage]]*Tabelle5234[[#This Row],[CHF par unité D''emballage]]</f>
        <v>0</v>
      </c>
      <c r="I54" s="30"/>
    </row>
    <row r="55" spans="1:9">
      <c r="A55" s="25">
        <v>100.35599999999999</v>
      </c>
      <c r="B55" s="34">
        <v>8714.91</v>
      </c>
      <c r="C55" s="36" t="s">
        <v>139</v>
      </c>
      <c r="D55" s="36">
        <v>10</v>
      </c>
      <c r="E55" s="36">
        <v>0.3</v>
      </c>
      <c r="F55" s="36">
        <f>Tabelle5234[[#This Row],[Unité d''embal.]]*Tabelle5234[[#This Row],[CHF
par pièce.]]</f>
        <v>3</v>
      </c>
      <c r="G55" s="33"/>
      <c r="H55" s="33">
        <f>Tabelle5234[[#This Row],[Livraison unité D''emballage]]*Tabelle5234[[#This Row],[CHF par unité D''emballage]]</f>
        <v>0</v>
      </c>
      <c r="I55" s="30"/>
    </row>
    <row r="56" spans="1:9">
      <c r="A56" s="25">
        <v>100.358</v>
      </c>
      <c r="B56" s="34">
        <v>8714.91</v>
      </c>
      <c r="C56" s="36" t="s">
        <v>142</v>
      </c>
      <c r="D56" s="36">
        <v>10</v>
      </c>
      <c r="E56" s="36">
        <v>0.3</v>
      </c>
      <c r="F56" s="36">
        <f>Tabelle5234[[#This Row],[Unité d''embal.]]*Tabelle5234[[#This Row],[CHF
par pièce.]]</f>
        <v>3</v>
      </c>
      <c r="G56" s="33"/>
      <c r="H56" s="33">
        <f>Tabelle5234[[#This Row],[Livraison unité D''emballage]]*Tabelle5234[[#This Row],[CHF par unité D''emballage]]</f>
        <v>0</v>
      </c>
      <c r="I56" s="30"/>
    </row>
    <row r="57" spans="1:9">
      <c r="A57" s="25">
        <v>100.363</v>
      </c>
      <c r="B57" s="34">
        <v>8714.91</v>
      </c>
      <c r="C57" s="35" t="s">
        <v>145</v>
      </c>
      <c r="D57" s="35">
        <v>5</v>
      </c>
      <c r="E57" s="35">
        <v>0.3</v>
      </c>
      <c r="F57" s="35">
        <f>Tabelle5234[[#This Row],[Unité d''embal.]]*Tabelle5234[[#This Row],[CHF
par pièce.]]</f>
        <v>1.5</v>
      </c>
      <c r="G57" s="33"/>
      <c r="H57" s="33">
        <f>Tabelle5234[[#This Row],[Livraison unité D''emballage]]*Tabelle5234[[#This Row],[CHF par unité D''emballage]]</f>
        <v>0</v>
      </c>
      <c r="I57" s="30"/>
    </row>
    <row r="58" spans="1:9">
      <c r="A58" s="25">
        <v>100.36499999999999</v>
      </c>
      <c r="B58" s="34">
        <v>8714.91</v>
      </c>
      <c r="C58" s="35" t="s">
        <v>148</v>
      </c>
      <c r="D58" s="35">
        <v>5</v>
      </c>
      <c r="E58" s="35">
        <v>0.3</v>
      </c>
      <c r="F58" s="35">
        <f>Tabelle5234[[#This Row],[Unité d''embal.]]*Tabelle5234[[#This Row],[CHF
par pièce.]]</f>
        <v>1.5</v>
      </c>
      <c r="G58" s="33"/>
      <c r="H58" s="33">
        <f>Tabelle5234[[#This Row],[Livraison unité D''emballage]]*Tabelle5234[[#This Row],[CHF par unité D''emballage]]</f>
        <v>0</v>
      </c>
      <c r="I58" s="30"/>
    </row>
    <row r="59" spans="1:9">
      <c r="A59" s="25">
        <v>100.367</v>
      </c>
      <c r="B59" s="34">
        <v>8714.91</v>
      </c>
      <c r="C59" s="35" t="s">
        <v>151</v>
      </c>
      <c r="D59" s="35">
        <v>5</v>
      </c>
      <c r="E59" s="35">
        <v>0.3</v>
      </c>
      <c r="F59" s="35">
        <f>Tabelle5234[[#This Row],[Unité d''embal.]]*Tabelle5234[[#This Row],[CHF
par pièce.]]</f>
        <v>1.5</v>
      </c>
      <c r="G59" s="33"/>
      <c r="H59" s="33">
        <f>Tabelle5234[[#This Row],[Livraison unité D''emballage]]*Tabelle5234[[#This Row],[CHF par unité D''emballage]]</f>
        <v>0</v>
      </c>
      <c r="I59" s="30"/>
    </row>
    <row r="60" spans="1:9">
      <c r="A60" s="25">
        <v>100.36799999999999</v>
      </c>
      <c r="B60" s="18">
        <v>8714.91</v>
      </c>
      <c r="C60" s="35" t="s">
        <v>154</v>
      </c>
      <c r="D60" s="35">
        <v>5</v>
      </c>
      <c r="E60" s="35">
        <v>0.3</v>
      </c>
      <c r="F60" s="35">
        <f>Tabelle5234[[#This Row],[Unité d''embal.]]*Tabelle5234[[#This Row],[CHF
par pièce.]]</f>
        <v>1.5</v>
      </c>
      <c r="G60" s="33"/>
      <c r="H60" s="33">
        <f>Tabelle5234[[#This Row],[Livraison unité D''emballage]]*Tabelle5234[[#This Row],[CHF par unité D''emballage]]</f>
        <v>0</v>
      </c>
      <c r="I60" s="30"/>
    </row>
    <row r="61" spans="1:9">
      <c r="A61" s="25">
        <v>100.369</v>
      </c>
      <c r="B61" s="18">
        <v>8714.91</v>
      </c>
      <c r="C61" s="35" t="s">
        <v>157</v>
      </c>
      <c r="D61" s="35">
        <v>5</v>
      </c>
      <c r="E61" s="35">
        <v>0.3</v>
      </c>
      <c r="F61" s="35">
        <f>Tabelle5234[[#This Row],[Unité d''embal.]]*Tabelle5234[[#This Row],[CHF
par pièce.]]</f>
        <v>1.5</v>
      </c>
      <c r="G61" s="33"/>
      <c r="H61" s="33">
        <f>Tabelle5234[[#This Row],[Livraison unité D''emballage]]*Tabelle5234[[#This Row],[CHF par unité D''emballage]]</f>
        <v>0</v>
      </c>
      <c r="I61" s="30"/>
    </row>
    <row r="62" spans="1:9">
      <c r="A62" s="25" t="s">
        <v>311</v>
      </c>
      <c r="B62" s="34">
        <v>8714.91</v>
      </c>
      <c r="C62" s="36" t="s">
        <v>160</v>
      </c>
      <c r="D62" s="36">
        <v>10</v>
      </c>
      <c r="E62" s="36">
        <v>0.2</v>
      </c>
      <c r="F62" s="36">
        <f>Tabelle5234[[#This Row],[Unité d''embal.]]*Tabelle5234[[#This Row],[CHF
par pièce.]]</f>
        <v>2</v>
      </c>
      <c r="G62" s="33"/>
      <c r="H62" s="33">
        <f>Tabelle5234[[#This Row],[Livraison unité D''emballage]]*Tabelle5234[[#This Row],[CHF par unité D''emballage]]</f>
        <v>0</v>
      </c>
      <c r="I62" s="30"/>
    </row>
    <row r="63" spans="1:9">
      <c r="A63" s="25">
        <v>100.371</v>
      </c>
      <c r="B63" s="18">
        <v>8714.91</v>
      </c>
      <c r="C63" s="36" t="s">
        <v>163</v>
      </c>
      <c r="D63" s="36">
        <v>10</v>
      </c>
      <c r="E63" s="36">
        <v>0.3</v>
      </c>
      <c r="F63" s="36">
        <f>Tabelle5234[[#This Row],[Unité d''embal.]]*Tabelle5234[[#This Row],[CHF
par pièce.]]</f>
        <v>3</v>
      </c>
      <c r="G63" s="33"/>
      <c r="H63" s="33">
        <f>Tabelle5234[[#This Row],[Livraison unité D''emballage]]*Tabelle5234[[#This Row],[CHF par unité D''emballage]]</f>
        <v>0</v>
      </c>
      <c r="I63" s="30"/>
    </row>
    <row r="64" spans="1:9">
      <c r="A64" s="25">
        <v>100.372</v>
      </c>
      <c r="B64" s="18">
        <v>8714.91</v>
      </c>
      <c r="C64" s="36" t="s">
        <v>166</v>
      </c>
      <c r="D64" s="36">
        <v>10</v>
      </c>
      <c r="E64" s="36">
        <v>0.3</v>
      </c>
      <c r="F64" s="36">
        <f>Tabelle5234[[#This Row],[Unité d''embal.]]*Tabelle5234[[#This Row],[CHF
par pièce.]]</f>
        <v>3</v>
      </c>
      <c r="G64" s="33"/>
      <c r="H64" s="33">
        <f>Tabelle5234[[#This Row],[Livraison unité D''emballage]]*Tabelle5234[[#This Row],[CHF par unité D''emballage]]</f>
        <v>0</v>
      </c>
      <c r="I64" s="30"/>
    </row>
    <row r="65" spans="1:9">
      <c r="A65" s="25">
        <v>100.373</v>
      </c>
      <c r="B65" s="18">
        <v>8714.91</v>
      </c>
      <c r="C65" s="36" t="s">
        <v>169</v>
      </c>
      <c r="D65" s="36">
        <v>10</v>
      </c>
      <c r="E65" s="36">
        <v>0.3</v>
      </c>
      <c r="F65" s="36">
        <f>Tabelle5234[[#This Row],[Unité d''embal.]]*Tabelle5234[[#This Row],[CHF
par pièce.]]</f>
        <v>3</v>
      </c>
      <c r="G65" s="33"/>
      <c r="H65" s="33">
        <f>Tabelle5234[[#This Row],[Livraison unité D''emballage]]*Tabelle5234[[#This Row],[CHF par unité D''emballage]]</f>
        <v>0</v>
      </c>
      <c r="I65" s="30"/>
    </row>
    <row r="66" spans="1:9">
      <c r="A66" s="25">
        <v>100.375</v>
      </c>
      <c r="B66" s="34">
        <v>8714.91</v>
      </c>
      <c r="C66" s="36" t="s">
        <v>172</v>
      </c>
      <c r="D66" s="36">
        <v>10</v>
      </c>
      <c r="E66" s="36">
        <v>0.3</v>
      </c>
      <c r="F66" s="36">
        <f>Tabelle5234[[#This Row],[Unité d''embal.]]*Tabelle5234[[#This Row],[CHF
par pièce.]]</f>
        <v>3</v>
      </c>
      <c r="G66" s="33"/>
      <c r="H66" s="33">
        <f>Tabelle5234[[#This Row],[Livraison unité D''emballage]]*Tabelle5234[[#This Row],[CHF par unité D''emballage]]</f>
        <v>0</v>
      </c>
      <c r="I66" s="30"/>
    </row>
    <row r="67" spans="1:9">
      <c r="A67" s="25">
        <v>100.377</v>
      </c>
      <c r="B67" s="34">
        <v>8714.91</v>
      </c>
      <c r="C67" s="36" t="s">
        <v>175</v>
      </c>
      <c r="D67" s="36">
        <v>10</v>
      </c>
      <c r="E67" s="36">
        <v>0.5</v>
      </c>
      <c r="F67" s="36">
        <f>Tabelle5234[[#This Row],[Unité d''embal.]]*Tabelle5234[[#This Row],[CHF
par pièce.]]</f>
        <v>5</v>
      </c>
      <c r="G67" s="33"/>
      <c r="H67" s="33">
        <f>Tabelle5234[[#This Row],[Livraison unité D''emballage]]*Tabelle5234[[#This Row],[CHF par unité D''emballage]]</f>
        <v>0</v>
      </c>
      <c r="I67" s="30"/>
    </row>
    <row r="68" spans="1:9">
      <c r="A68" s="25">
        <v>100.379</v>
      </c>
      <c r="B68" s="34">
        <v>8714.91</v>
      </c>
      <c r="C68" s="36" t="s">
        <v>178</v>
      </c>
      <c r="D68" s="36">
        <v>10</v>
      </c>
      <c r="E68" s="36">
        <v>0.5</v>
      </c>
      <c r="F68" s="36">
        <f>Tabelle5234[[#This Row],[Unité d''embal.]]*Tabelle5234[[#This Row],[CHF
par pièce.]]</f>
        <v>5</v>
      </c>
      <c r="G68" s="33"/>
      <c r="H68" s="33">
        <f>Tabelle5234[[#This Row],[Livraison unité D''emballage]]*Tabelle5234[[#This Row],[CHF par unité D''emballage]]</f>
        <v>0</v>
      </c>
      <c r="I68" s="30"/>
    </row>
    <row r="69" spans="1:9">
      <c r="A69" s="25">
        <v>100.40900000000001</v>
      </c>
      <c r="B69" s="18">
        <v>8714.91</v>
      </c>
      <c r="C69" s="32" t="s">
        <v>181</v>
      </c>
      <c r="D69" s="32">
        <v>1</v>
      </c>
      <c r="E69" s="32">
        <v>0.5</v>
      </c>
      <c r="F69" s="32">
        <f>Tabelle5234[[#This Row],[Unité d''embal.]]*Tabelle5234[[#This Row],[CHF
par pièce.]]</f>
        <v>0.5</v>
      </c>
      <c r="G69" s="33"/>
      <c r="H69" s="33">
        <f>Tabelle5234[[#This Row],[Livraison unité D''emballage]]*Tabelle5234[[#This Row],[CHF par unité D''emballage]]</f>
        <v>0</v>
      </c>
      <c r="I69" s="30"/>
    </row>
    <row r="70" spans="1:9">
      <c r="A70" s="25" t="s">
        <v>312</v>
      </c>
      <c r="B70" s="34">
        <v>8714.91</v>
      </c>
      <c r="C70" s="32" t="s">
        <v>184</v>
      </c>
      <c r="D70" s="32">
        <v>1</v>
      </c>
      <c r="E70" s="32">
        <v>0.5</v>
      </c>
      <c r="F70" s="32">
        <f>Tabelle5234[[#This Row],[Unité d''embal.]]*Tabelle5234[[#This Row],[CHF
par pièce.]]</f>
        <v>0.5</v>
      </c>
      <c r="G70" s="33"/>
      <c r="H70" s="33">
        <f>Tabelle5234[[#This Row],[Livraison unité D''emballage]]*Tabelle5234[[#This Row],[CHF par unité D''emballage]]</f>
        <v>0</v>
      </c>
      <c r="I70" s="30"/>
    </row>
    <row r="71" spans="1:9">
      <c r="A71" s="25">
        <v>100.413</v>
      </c>
      <c r="B71" s="34">
        <v>8714.91</v>
      </c>
      <c r="C71" s="32" t="s">
        <v>187</v>
      </c>
      <c r="D71" s="32">
        <v>1</v>
      </c>
      <c r="E71" s="32">
        <v>0.5</v>
      </c>
      <c r="F71" s="32">
        <f>Tabelle5234[[#This Row],[Unité d''embal.]]*Tabelle5234[[#This Row],[CHF
par pièce.]]</f>
        <v>0.5</v>
      </c>
      <c r="G71" s="33"/>
      <c r="H71" s="33">
        <f>Tabelle5234[[#This Row],[Livraison unité D''emballage]]*Tabelle5234[[#This Row],[CHF par unité D''emballage]]</f>
        <v>0</v>
      </c>
      <c r="I71" s="30"/>
    </row>
    <row r="72" spans="1:9">
      <c r="A72" s="25" t="s">
        <v>313</v>
      </c>
      <c r="B72" s="34">
        <v>8714.91</v>
      </c>
      <c r="C72" s="32" t="s">
        <v>190</v>
      </c>
      <c r="D72" s="32">
        <v>1</v>
      </c>
      <c r="E72" s="32">
        <v>0.75</v>
      </c>
      <c r="F72" s="32">
        <f>Tabelle5234[[#This Row],[Unité d''embal.]]*Tabelle5234[[#This Row],[CHF
par pièce.]]</f>
        <v>0.75</v>
      </c>
      <c r="G72" s="33"/>
      <c r="H72" s="33">
        <f>Tabelle5234[[#This Row],[Livraison unité D''emballage]]*Tabelle5234[[#This Row],[CHF par unité D''emballage]]</f>
        <v>0</v>
      </c>
      <c r="I72" s="30"/>
    </row>
    <row r="73" spans="1:9">
      <c r="A73" s="25" t="s">
        <v>314</v>
      </c>
      <c r="B73" s="34">
        <v>8714.91</v>
      </c>
      <c r="C73" s="32" t="s">
        <v>193</v>
      </c>
      <c r="D73" s="32">
        <v>1</v>
      </c>
      <c r="E73" s="32">
        <v>0.5</v>
      </c>
      <c r="F73" s="32">
        <f>Tabelle5234[[#This Row],[Unité d''embal.]]*Tabelle5234[[#This Row],[CHF
par pièce.]]</f>
        <v>0.5</v>
      </c>
      <c r="G73" s="33"/>
      <c r="H73" s="33">
        <f>Tabelle5234[[#This Row],[Livraison unité D''emballage]]*Tabelle5234[[#This Row],[CHF par unité D''emballage]]</f>
        <v>0</v>
      </c>
      <c r="I73" s="30"/>
    </row>
    <row r="74" spans="1:9">
      <c r="A74" s="25">
        <v>100.43300000000001</v>
      </c>
      <c r="B74" s="34">
        <v>8714.91</v>
      </c>
      <c r="C74" s="32" t="s">
        <v>196</v>
      </c>
      <c r="D74" s="32">
        <v>1</v>
      </c>
      <c r="E74" s="32">
        <v>0.5</v>
      </c>
      <c r="F74" s="32">
        <f>Tabelle5234[[#This Row],[Unité d''embal.]]*Tabelle5234[[#This Row],[CHF
par pièce.]]</f>
        <v>0.5</v>
      </c>
      <c r="G74" s="33"/>
      <c r="H74" s="33">
        <f>Tabelle5234[[#This Row],[Livraison unité D''emballage]]*Tabelle5234[[#This Row],[CHF par unité D''emballage]]</f>
        <v>0</v>
      </c>
      <c r="I74" s="30"/>
    </row>
    <row r="75" spans="1:9">
      <c r="A75" s="25" t="s">
        <v>315</v>
      </c>
      <c r="B75" s="34">
        <v>8714.91</v>
      </c>
      <c r="C75" s="32" t="s">
        <v>199</v>
      </c>
      <c r="D75" s="32">
        <v>1</v>
      </c>
      <c r="E75" s="32">
        <v>0.75</v>
      </c>
      <c r="F75" s="32">
        <f>Tabelle5234[[#This Row],[Unité d''embal.]]*Tabelle5234[[#This Row],[CHF
par pièce.]]</f>
        <v>0.75</v>
      </c>
      <c r="G75" s="33"/>
      <c r="H75" s="33">
        <f>Tabelle5234[[#This Row],[Livraison unité D''emballage]]*Tabelle5234[[#This Row],[CHF par unité D''emballage]]</f>
        <v>0</v>
      </c>
      <c r="I75" s="30"/>
    </row>
    <row r="76" spans="1:9">
      <c r="A76" s="25" t="s">
        <v>316</v>
      </c>
      <c r="B76" s="34">
        <v>8714.91</v>
      </c>
      <c r="C76" s="36" t="s">
        <v>202</v>
      </c>
      <c r="D76" s="36">
        <v>10</v>
      </c>
      <c r="E76" s="36">
        <v>0.5</v>
      </c>
      <c r="F76" s="36">
        <f>Tabelle5234[[#This Row],[Unité d''embal.]]*Tabelle5234[[#This Row],[CHF
par pièce.]]</f>
        <v>5</v>
      </c>
      <c r="G76" s="33"/>
      <c r="H76" s="33">
        <f>Tabelle5234[[#This Row],[Livraison unité D''emballage]]*Tabelle5234[[#This Row],[CHF par unité D''emballage]]</f>
        <v>0</v>
      </c>
      <c r="I76" s="30"/>
    </row>
    <row r="77" spans="1:9">
      <c r="A77" s="25">
        <v>100.505</v>
      </c>
      <c r="B77" s="34">
        <v>8714.91</v>
      </c>
      <c r="C77" s="32" t="s">
        <v>205</v>
      </c>
      <c r="D77" s="32">
        <v>1</v>
      </c>
      <c r="E77" s="32">
        <v>0.5</v>
      </c>
      <c r="F77" s="32">
        <f>Tabelle5234[[#This Row],[Unité d''embal.]]*Tabelle5234[[#This Row],[CHF
par pièce.]]</f>
        <v>0.5</v>
      </c>
      <c r="G77" s="33"/>
      <c r="H77" s="33">
        <f>Tabelle5234[[#This Row],[Livraison unité D''emballage]]*Tabelle5234[[#This Row],[CHF par unité D''emballage]]</f>
        <v>0</v>
      </c>
      <c r="I77" s="30"/>
    </row>
    <row r="78" spans="1:9">
      <c r="A78" s="25">
        <v>100.506</v>
      </c>
      <c r="B78" s="34">
        <v>8714.91</v>
      </c>
      <c r="C78" s="32" t="s">
        <v>208</v>
      </c>
      <c r="D78" s="32">
        <v>1</v>
      </c>
      <c r="E78" s="32">
        <v>0.5</v>
      </c>
      <c r="F78" s="32">
        <f>Tabelle5234[[#This Row],[Unité d''embal.]]*Tabelle5234[[#This Row],[CHF
par pièce.]]</f>
        <v>0.5</v>
      </c>
      <c r="G78" s="33"/>
      <c r="H78" s="33">
        <f>Tabelle5234[[#This Row],[Livraison unité D''emballage]]*Tabelle5234[[#This Row],[CHF par unité D''emballage]]</f>
        <v>0</v>
      </c>
      <c r="I78" s="30"/>
    </row>
    <row r="79" spans="1:9">
      <c r="A79" s="25" t="s">
        <v>317</v>
      </c>
      <c r="B79" s="34">
        <v>8714.99</v>
      </c>
      <c r="C79" s="36" t="s">
        <v>211</v>
      </c>
      <c r="D79" s="36">
        <v>10</v>
      </c>
      <c r="E79" s="36">
        <v>0.4</v>
      </c>
      <c r="F79" s="36">
        <f>Tabelle5234[[#This Row],[Unité d''embal.]]*Tabelle5234[[#This Row],[CHF
par pièce.]]</f>
        <v>4</v>
      </c>
      <c r="G79" s="33"/>
      <c r="H79" s="33">
        <f>Tabelle5234[[#This Row],[Livraison unité D''emballage]]*Tabelle5234[[#This Row],[CHF par unité D''emballage]]</f>
        <v>0</v>
      </c>
      <c r="I79" s="30"/>
    </row>
    <row r="80" spans="1:9">
      <c r="A80" s="25">
        <v>100.512</v>
      </c>
      <c r="B80" s="34">
        <v>8714.99</v>
      </c>
      <c r="C80" s="36" t="s">
        <v>214</v>
      </c>
      <c r="D80" s="36">
        <v>10</v>
      </c>
      <c r="E80" s="36">
        <v>0.5</v>
      </c>
      <c r="F80" s="36">
        <f>Tabelle5234[[#This Row],[Unité d''embal.]]*Tabelle5234[[#This Row],[CHF
par pièce.]]</f>
        <v>5</v>
      </c>
      <c r="G80" s="33"/>
      <c r="H80" s="33">
        <f>Tabelle5234[[#This Row],[Livraison unité D''emballage]]*Tabelle5234[[#This Row],[CHF par unité D''emballage]]</f>
        <v>0</v>
      </c>
      <c r="I80" s="30"/>
    </row>
    <row r="81" spans="1:9">
      <c r="A81" s="25">
        <v>100.518</v>
      </c>
      <c r="B81" s="34">
        <v>8714.91</v>
      </c>
      <c r="C81" s="36" t="s">
        <v>217</v>
      </c>
      <c r="D81" s="36">
        <v>10</v>
      </c>
      <c r="E81" s="36">
        <v>0.25</v>
      </c>
      <c r="F81" s="36">
        <f>Tabelle5234[[#This Row],[Unité d''embal.]]*Tabelle5234[[#This Row],[CHF
par pièce.]]</f>
        <v>2.5</v>
      </c>
      <c r="G81" s="33"/>
      <c r="H81" s="33">
        <f>Tabelle5234[[#This Row],[Livraison unité D''emballage]]*Tabelle5234[[#This Row],[CHF par unité D''emballage]]</f>
        <v>0</v>
      </c>
      <c r="I81" s="30"/>
    </row>
    <row r="82" spans="1:9">
      <c r="A82" s="25">
        <v>100.52500000000001</v>
      </c>
      <c r="B82" s="34">
        <v>8714.91</v>
      </c>
      <c r="C82" s="36" t="s">
        <v>220</v>
      </c>
      <c r="D82" s="36">
        <v>10</v>
      </c>
      <c r="E82" s="36">
        <v>0.1</v>
      </c>
      <c r="F82" s="36">
        <f>Tabelle5234[[#This Row],[Unité d''embal.]]*Tabelle5234[[#This Row],[CHF
par pièce.]]</f>
        <v>1</v>
      </c>
      <c r="G82" s="33"/>
      <c r="H82" s="33">
        <f>Tabelle5234[[#This Row],[Livraison unité D''emballage]]*Tabelle5234[[#This Row],[CHF par unité D''emballage]]</f>
        <v>0</v>
      </c>
      <c r="I82" s="30"/>
    </row>
    <row r="83" spans="1:9">
      <c r="A83" s="25" t="s">
        <v>318</v>
      </c>
      <c r="B83" s="34">
        <v>8714.91</v>
      </c>
      <c r="C83" s="36" t="s">
        <v>223</v>
      </c>
      <c r="D83" s="36">
        <v>10</v>
      </c>
      <c r="E83" s="36">
        <v>0.2</v>
      </c>
      <c r="F83" s="36">
        <f>Tabelle5234[[#This Row],[Unité d''embal.]]*Tabelle5234[[#This Row],[CHF
par pièce.]]</f>
        <v>2</v>
      </c>
      <c r="G83" s="33"/>
      <c r="H83" s="33">
        <f>Tabelle5234[[#This Row],[Livraison unité D''emballage]]*Tabelle5234[[#This Row],[CHF par unité D''emballage]]</f>
        <v>0</v>
      </c>
      <c r="I83" s="30"/>
    </row>
    <row r="84" spans="1:9">
      <c r="A84" s="25">
        <v>100.53100000000001</v>
      </c>
      <c r="B84" s="34">
        <v>8714.91</v>
      </c>
      <c r="C84" s="36" t="s">
        <v>226</v>
      </c>
      <c r="D84" s="36">
        <v>10</v>
      </c>
      <c r="E84" s="36">
        <v>0.2</v>
      </c>
      <c r="F84" s="36">
        <f>Tabelle5234[[#This Row],[Unité d''embal.]]*Tabelle5234[[#This Row],[CHF
par pièce.]]</f>
        <v>2</v>
      </c>
      <c r="G84" s="33"/>
      <c r="H84" s="33">
        <f>Tabelle5234[[#This Row],[Livraison unité D''emballage]]*Tabelle5234[[#This Row],[CHF par unité D''emballage]]</f>
        <v>0</v>
      </c>
      <c r="I84" s="30"/>
    </row>
    <row r="85" spans="1:9">
      <c r="A85" s="25" t="s">
        <v>319</v>
      </c>
      <c r="B85" s="34">
        <v>8714.9500000000007</v>
      </c>
      <c r="C85" s="36" t="s">
        <v>229</v>
      </c>
      <c r="D85" s="36">
        <v>10</v>
      </c>
      <c r="E85" s="36">
        <v>0.2</v>
      </c>
      <c r="F85" s="36">
        <f>Tabelle5234[[#This Row],[Unité d''embal.]]*Tabelle5234[[#This Row],[CHF
par pièce.]]</f>
        <v>2</v>
      </c>
      <c r="G85" s="33"/>
      <c r="H85" s="33">
        <f>Tabelle5234[[#This Row],[Livraison unité D''emballage]]*Tabelle5234[[#This Row],[CHF par unité D''emballage]]</f>
        <v>0</v>
      </c>
      <c r="I85" s="30"/>
    </row>
    <row r="86" spans="1:9">
      <c r="A86" s="25">
        <v>100.541</v>
      </c>
      <c r="B86" s="34">
        <v>8714.9500000000007</v>
      </c>
      <c r="C86" s="36" t="s">
        <v>232</v>
      </c>
      <c r="D86" s="36">
        <v>10</v>
      </c>
      <c r="E86" s="36">
        <v>0.2</v>
      </c>
      <c r="F86" s="36">
        <f>Tabelle5234[[#This Row],[Unité d''embal.]]*Tabelle5234[[#This Row],[CHF
par pièce.]]</f>
        <v>2</v>
      </c>
      <c r="G86" s="33"/>
      <c r="H86" s="33">
        <f>Tabelle5234[[#This Row],[Livraison unité D''emballage]]*Tabelle5234[[#This Row],[CHF par unité D''emballage]]</f>
        <v>0</v>
      </c>
      <c r="I86" s="30"/>
    </row>
    <row r="87" spans="1:9">
      <c r="A87" s="25">
        <v>100.544</v>
      </c>
      <c r="B87" s="34">
        <v>8714.9500000000007</v>
      </c>
      <c r="C87" s="35" t="s">
        <v>235</v>
      </c>
      <c r="D87" s="35">
        <v>5</v>
      </c>
      <c r="E87" s="35">
        <v>0.2</v>
      </c>
      <c r="F87" s="35">
        <f>Tabelle5234[[#This Row],[Unité d''embal.]]*Tabelle5234[[#This Row],[CHF
par pièce.]]</f>
        <v>1</v>
      </c>
      <c r="G87" s="33"/>
      <c r="H87" s="33">
        <f>Tabelle5234[[#This Row],[Livraison unité D''emballage]]*Tabelle5234[[#This Row],[CHF par unité D''emballage]]</f>
        <v>0</v>
      </c>
      <c r="I87" s="30"/>
    </row>
    <row r="88" spans="1:9">
      <c r="A88" s="25">
        <v>100.54600000000001</v>
      </c>
      <c r="B88" s="34">
        <v>8714.99</v>
      </c>
      <c r="C88" s="36" t="s">
        <v>238</v>
      </c>
      <c r="D88" s="36">
        <v>10</v>
      </c>
      <c r="E88" s="36">
        <v>0.05</v>
      </c>
      <c r="F88" s="36">
        <f>Tabelle5234[[#This Row],[Unité d''embal.]]*Tabelle5234[[#This Row],[CHF
par pièce.]]</f>
        <v>0.5</v>
      </c>
      <c r="G88" s="33"/>
      <c r="H88" s="33">
        <f>Tabelle5234[[#This Row],[Livraison unité D''emballage]]*Tabelle5234[[#This Row],[CHF par unité D''emballage]]</f>
        <v>0</v>
      </c>
      <c r="I88" s="30"/>
    </row>
    <row r="89" spans="1:9">
      <c r="A89" s="25" t="s">
        <v>320</v>
      </c>
      <c r="B89" s="34">
        <v>8714.9599999999991</v>
      </c>
      <c r="C89" s="36" t="s">
        <v>241</v>
      </c>
      <c r="D89" s="36">
        <v>10</v>
      </c>
      <c r="E89" s="36">
        <v>0.2</v>
      </c>
      <c r="F89" s="36">
        <f>Tabelle5234[[#This Row],[Unité d''embal.]]*Tabelle5234[[#This Row],[CHF
par pièce.]]</f>
        <v>2</v>
      </c>
      <c r="G89" s="33"/>
      <c r="H89" s="33">
        <f>Tabelle5234[[#This Row],[Livraison unité D''emballage]]*Tabelle5234[[#This Row],[CHF par unité D''emballage]]</f>
        <v>0</v>
      </c>
      <c r="I89" s="30"/>
    </row>
    <row r="90" spans="1:9">
      <c r="A90" s="25">
        <v>100.551</v>
      </c>
      <c r="B90" s="34">
        <v>8714.9599999999991</v>
      </c>
      <c r="C90" s="36" t="s">
        <v>244</v>
      </c>
      <c r="D90" s="36">
        <v>10</v>
      </c>
      <c r="E90" s="36">
        <v>0.2</v>
      </c>
      <c r="F90" s="36">
        <f>Tabelle5234[[#This Row],[Unité d''embal.]]*Tabelle5234[[#This Row],[CHF
par pièce.]]</f>
        <v>2</v>
      </c>
      <c r="G90" s="33"/>
      <c r="H90" s="33">
        <f>Tabelle5234[[#This Row],[Livraison unité D''emballage]]*Tabelle5234[[#This Row],[CHF par unité D''emballage]]</f>
        <v>0</v>
      </c>
      <c r="I90" s="30"/>
    </row>
    <row r="91" spans="1:9">
      <c r="A91" s="25">
        <v>100.55800000000001</v>
      </c>
      <c r="B91" s="34">
        <v>8714.99</v>
      </c>
      <c r="C91" s="36" t="s">
        <v>247</v>
      </c>
      <c r="D91" s="36">
        <v>10</v>
      </c>
      <c r="E91" s="36">
        <v>0.05</v>
      </c>
      <c r="F91" s="36">
        <f>Tabelle5234[[#This Row],[Unité d''embal.]]*Tabelle5234[[#This Row],[CHF
par pièce.]]</f>
        <v>0.5</v>
      </c>
      <c r="G91" s="33"/>
      <c r="H91" s="33">
        <f>Tabelle5234[[#This Row],[Livraison unité D''emballage]]*Tabelle5234[[#This Row],[CHF par unité D''emballage]]</f>
        <v>0</v>
      </c>
      <c r="I91" s="30"/>
    </row>
    <row r="92" spans="1:9">
      <c r="A92" s="25">
        <v>100.605</v>
      </c>
      <c r="B92" s="34">
        <v>8714.99</v>
      </c>
      <c r="C92" s="32" t="s">
        <v>250</v>
      </c>
      <c r="D92" s="32">
        <v>5</v>
      </c>
      <c r="E92" s="32">
        <v>0.3</v>
      </c>
      <c r="F92" s="32">
        <f>Tabelle5234[[#This Row],[Unité d''embal.]]*Tabelle5234[[#This Row],[CHF
par pièce.]]</f>
        <v>1.5</v>
      </c>
      <c r="G92" s="33"/>
      <c r="H92" s="33">
        <f>Tabelle5234[[#This Row],[Livraison unité D''emballage]]*Tabelle5234[[#This Row],[CHF par unité D''emballage]]</f>
        <v>0</v>
      </c>
      <c r="I92" s="30"/>
    </row>
    <row r="93" spans="1:9">
      <c r="A93" s="25" t="s">
        <v>321</v>
      </c>
      <c r="B93" s="34">
        <v>8714.99</v>
      </c>
      <c r="C93" s="32" t="s">
        <v>253</v>
      </c>
      <c r="D93" s="32">
        <v>5</v>
      </c>
      <c r="E93" s="32">
        <v>0.05</v>
      </c>
      <c r="F93" s="32">
        <f>Tabelle5234[[#This Row],[Unité d''embal.]]*Tabelle5234[[#This Row],[CHF
par pièce.]]</f>
        <v>0.25</v>
      </c>
      <c r="G93" s="33"/>
      <c r="H93" s="33">
        <f>Tabelle5234[[#This Row],[Livraison unité D''emballage]]*Tabelle5234[[#This Row],[CHF par unité D''emballage]]</f>
        <v>0</v>
      </c>
      <c r="I93" s="30"/>
    </row>
    <row r="94" spans="1:9">
      <c r="A94" s="25">
        <v>100.611</v>
      </c>
      <c r="B94" s="34">
        <v>8714.99</v>
      </c>
      <c r="C94" s="32" t="s">
        <v>256</v>
      </c>
      <c r="D94" s="32">
        <v>5</v>
      </c>
      <c r="E94" s="32">
        <v>0.05</v>
      </c>
      <c r="F94" s="32">
        <f>Tabelle5234[[#This Row],[Unité d''embal.]]*Tabelle5234[[#This Row],[CHF
par pièce.]]</f>
        <v>0.25</v>
      </c>
      <c r="G94" s="33"/>
      <c r="H94" s="33">
        <f>Tabelle5234[[#This Row],[Livraison unité D''emballage]]*Tabelle5234[[#This Row],[CHF par unité D''emballage]]</f>
        <v>0</v>
      </c>
      <c r="I94" s="30"/>
    </row>
    <row r="95" spans="1:9">
      <c r="A95" s="25">
        <v>100.61499999999999</v>
      </c>
      <c r="B95" s="34">
        <v>8714.99</v>
      </c>
      <c r="C95" s="32" t="s">
        <v>259</v>
      </c>
      <c r="D95" s="32">
        <v>10</v>
      </c>
      <c r="E95" s="32">
        <v>0.2</v>
      </c>
      <c r="F95" s="32">
        <f>Tabelle5234[[#This Row],[Unité d''embal.]]*Tabelle5234[[#This Row],[CHF
par pièce.]]</f>
        <v>2</v>
      </c>
      <c r="G95" s="33"/>
      <c r="H95" s="33">
        <f>Tabelle5234[[#This Row],[Livraison unité D''emballage]]*Tabelle5234[[#This Row],[CHF par unité D''emballage]]</f>
        <v>0</v>
      </c>
      <c r="I95" s="30"/>
    </row>
    <row r="96" spans="1:9">
      <c r="A96" s="25" t="s">
        <v>322</v>
      </c>
      <c r="B96" s="34">
        <v>8714.99</v>
      </c>
      <c r="C96" s="36" t="s">
        <v>262</v>
      </c>
      <c r="D96" s="36">
        <v>10</v>
      </c>
      <c r="E96" s="36">
        <v>0.2</v>
      </c>
      <c r="F96" s="36">
        <f>Tabelle5234[[#This Row],[Unité d''embal.]]*Tabelle5234[[#This Row],[CHF
par pièce.]]</f>
        <v>2</v>
      </c>
      <c r="G96" s="33"/>
      <c r="H96" s="33">
        <f>Tabelle5234[[#This Row],[Livraison unité D''emballage]]*Tabelle5234[[#This Row],[CHF par unité D''emballage]]</f>
        <v>0</v>
      </c>
      <c r="I96" s="30"/>
    </row>
    <row r="97" spans="1:9">
      <c r="A97" s="25">
        <v>100.625</v>
      </c>
      <c r="B97" s="34">
        <v>8714.99</v>
      </c>
      <c r="C97" s="36" t="s">
        <v>263</v>
      </c>
      <c r="D97" s="36">
        <v>10</v>
      </c>
      <c r="E97" s="36">
        <v>0.25</v>
      </c>
      <c r="F97" s="36">
        <f>Tabelle5234[[#This Row],[Unité d''embal.]]*Tabelle5234[[#This Row],[CHF
par pièce.]]</f>
        <v>2.5</v>
      </c>
      <c r="G97" s="33"/>
      <c r="H97" s="33">
        <f>Tabelle5234[[#This Row],[Livraison unité D''emballage]]*Tabelle5234[[#This Row],[CHF par unité D''emballage]]</f>
        <v>0</v>
      </c>
      <c r="I97" s="30"/>
    </row>
    <row r="98" spans="1:9">
      <c r="A98" s="25" t="s">
        <v>323</v>
      </c>
      <c r="B98" s="34">
        <v>8714.99</v>
      </c>
      <c r="C98" s="36" t="s">
        <v>266</v>
      </c>
      <c r="D98" s="36">
        <v>10</v>
      </c>
      <c r="E98" s="36">
        <v>0.2</v>
      </c>
      <c r="F98" s="36">
        <f>Tabelle5234[[#This Row],[Unité d''embal.]]*Tabelle5234[[#This Row],[CHF
par pièce.]]</f>
        <v>2</v>
      </c>
      <c r="G98" s="33"/>
      <c r="H98" s="33">
        <f>Tabelle5234[[#This Row],[Livraison unité D''emballage]]*Tabelle5234[[#This Row],[CHF par unité D''emballage]]</f>
        <v>0</v>
      </c>
      <c r="I98" s="30"/>
    </row>
    <row r="99" spans="1:9">
      <c r="A99" s="25">
        <v>100.631</v>
      </c>
      <c r="B99" s="34">
        <v>8714.99</v>
      </c>
      <c r="C99" s="36" t="s">
        <v>269</v>
      </c>
      <c r="D99" s="36">
        <v>10</v>
      </c>
      <c r="E99" s="36">
        <v>0.2</v>
      </c>
      <c r="F99" s="36">
        <f>Tabelle5234[[#This Row],[Unité d''embal.]]*Tabelle5234[[#This Row],[CHF
par pièce.]]</f>
        <v>2</v>
      </c>
      <c r="G99" s="33"/>
      <c r="H99" s="33">
        <f>Tabelle5234[[#This Row],[Livraison unité D''emballage]]*Tabelle5234[[#This Row],[CHF par unité D''emballage]]</f>
        <v>0</v>
      </c>
      <c r="I99" s="30"/>
    </row>
    <row r="100" spans="1:9">
      <c r="A100" s="25" t="s">
        <v>324</v>
      </c>
      <c r="B100" s="34">
        <v>8714.99</v>
      </c>
      <c r="C100" s="36" t="s">
        <v>272</v>
      </c>
      <c r="D100" s="36">
        <v>10</v>
      </c>
      <c r="E100" s="36">
        <v>0.1</v>
      </c>
      <c r="F100" s="36">
        <f>Tabelle5234[[#This Row],[Unité d''embal.]]*Tabelle5234[[#This Row],[CHF
par pièce.]]</f>
        <v>1</v>
      </c>
      <c r="G100" s="33"/>
      <c r="H100" s="33">
        <f>Tabelle5234[[#This Row],[Livraison unité D''emballage]]*Tabelle5234[[#This Row],[CHF par unité D''emballage]]</f>
        <v>0</v>
      </c>
      <c r="I100" s="30"/>
    </row>
    <row r="101" spans="1:9">
      <c r="A101" s="25">
        <v>100.645</v>
      </c>
      <c r="B101" s="34">
        <v>8714.99</v>
      </c>
      <c r="C101" s="36" t="s">
        <v>275</v>
      </c>
      <c r="D101" s="36">
        <v>10</v>
      </c>
      <c r="E101" s="36">
        <v>0.2</v>
      </c>
      <c r="F101" s="36">
        <f>Tabelle5234[[#This Row],[Unité d''embal.]]*Tabelle5234[[#This Row],[CHF
par pièce.]]</f>
        <v>2</v>
      </c>
      <c r="G101" s="33"/>
      <c r="H101" s="33">
        <f>Tabelle5234[[#This Row],[Livraison unité D''emballage]]*Tabelle5234[[#This Row],[CHF par unité D''emballage]]</f>
        <v>0</v>
      </c>
      <c r="I101" s="30"/>
    </row>
    <row r="102" spans="1:9">
      <c r="A102" s="25" t="s">
        <v>325</v>
      </c>
      <c r="B102" s="34">
        <v>8714.99</v>
      </c>
      <c r="C102" s="36" t="s">
        <v>278</v>
      </c>
      <c r="D102" s="36">
        <v>10</v>
      </c>
      <c r="E102" s="36">
        <v>0.05</v>
      </c>
      <c r="F102" s="36">
        <f>Tabelle5234[[#This Row],[Unité d''embal.]]*Tabelle5234[[#This Row],[CHF
par pièce.]]</f>
        <v>0.5</v>
      </c>
      <c r="G102" s="33"/>
      <c r="H102" s="33">
        <f>Tabelle5234[[#This Row],[Livraison unité D''emballage]]*Tabelle5234[[#This Row],[CHF par unité D''emballage]]</f>
        <v>0</v>
      </c>
      <c r="I102" s="30"/>
    </row>
    <row r="103" spans="1:9">
      <c r="A103" s="25">
        <v>100.655</v>
      </c>
      <c r="B103" s="34">
        <v>8714.99</v>
      </c>
      <c r="C103" s="32" t="s">
        <v>281</v>
      </c>
      <c r="D103" s="32">
        <v>1</v>
      </c>
      <c r="E103" s="32">
        <v>0.05</v>
      </c>
      <c r="F103" s="32">
        <f>Tabelle5234[[#This Row],[Unité d''embal.]]*Tabelle5234[[#This Row],[CHF
par pièce.]]</f>
        <v>0.05</v>
      </c>
      <c r="G103" s="33"/>
      <c r="H103" s="33">
        <f>Tabelle5234[[#This Row],[Livraison unité D''emballage]]*Tabelle5234[[#This Row],[CHF par unité D''emballage]]</f>
        <v>0</v>
      </c>
      <c r="I103" s="30"/>
    </row>
    <row r="104" spans="1:9" ht="15" thickBot="1">
      <c r="A104" s="19"/>
      <c r="B104" s="20"/>
      <c r="C104" s="21"/>
      <c r="D104" s="21"/>
      <c r="E104" s="22"/>
      <c r="F104" s="22"/>
      <c r="G104" s="31"/>
      <c r="H104" s="23">
        <f>SUM(H12:H103)</f>
        <v>0</v>
      </c>
      <c r="I104" s="24" t="s">
        <v>282</v>
      </c>
    </row>
    <row r="105" spans="1:9" ht="15" thickTop="1">
      <c r="A105" s="19"/>
      <c r="B105" s="20"/>
      <c r="C105" s="21"/>
      <c r="D105" s="21"/>
      <c r="E105" s="22"/>
      <c r="F105" s="22"/>
      <c r="G105" s="31"/>
      <c r="H105" s="16"/>
      <c r="I105" s="16"/>
    </row>
  </sheetData>
  <pageMargins left="0.7" right="0.7" top="0.78740157499999996" bottom="0.78740157499999996" header="0.3" footer="0.3"/>
  <pageSetup paperSize="8"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DE</vt:lpstr>
      <vt:lpstr>ENG</vt:lpstr>
      <vt:lpstr>FR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Viveca Haffner</dc:creator>
  <cp:lastModifiedBy>Michelle Harnisch</cp:lastModifiedBy>
  <cp:lastPrinted>2024-05-08T14:01:47Z</cp:lastPrinted>
  <dcterms:created xsi:type="dcterms:W3CDTF">2022-10-31T16:15:27Z</dcterms:created>
  <dcterms:modified xsi:type="dcterms:W3CDTF">2024-05-08T14:12:31Z</dcterms:modified>
</cp:coreProperties>
</file>